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595" windowHeight="7680" activeTab="0"/>
  </bookViews>
  <sheets>
    <sheet name="Procediemiento Odin y 3 Runas" sheetId="1" r:id="rId1"/>
    <sheet name="Procediemiento de las 5 Runas" sheetId="2" r:id="rId2"/>
    <sheet name="Procediemiento de Cruz Rúnica" sheetId="3" r:id="rId3"/>
    <sheet name="Runas de la Reencarnación" sheetId="4" r:id="rId4"/>
    <sheet name="Hoja1" sheetId="5" state="hidden" r:id="rId5"/>
    <sheet name="Hoja2" sheetId="6" state="hidden" r:id="rId6"/>
    <sheet name="Hoja3" sheetId="7" state="hidden" r:id="rId7"/>
    <sheet name="Hoja4" sheetId="8" state="hidden" r:id="rId8"/>
  </sheets>
  <definedNames>
    <definedName name="_xlnm.Print_Area" localSheetId="0">'Procediemiento Odin y 3 Runas'!$A$1:$I$85</definedName>
    <definedName name="CINCO_RUNAS1">INDEX('Hoja1'!$C$2:$C$41,MATCH(CONCATENATE('Procediemiento de las 5 Runas'!$E$26,'Procediemiento de las 5 Runas'!$E$27),'Hoja1'!$B$2:$B$41,0))</definedName>
    <definedName name="CINCO_RUNAS2">INDEX('Hoja1'!$C$2:$C$41,MATCH(CONCATENATE('Procediemiento de las 5 Runas'!$E$44,'Procediemiento de las 5 Runas'!$E$45),'Hoja1'!$B$2:$B$41,0))</definedName>
    <definedName name="CINCO_RUNAS3">INDEX('Hoja1'!$C$2:$C$41,MATCH(CONCATENATE('Procediemiento de las 5 Runas'!$E$63,'Procediemiento de las 5 Runas'!$E$64),'Hoja1'!$B$2:$B$41,0))</definedName>
    <definedName name="CINCO_RUNAS4">INDEX('Hoja1'!$C$2:$C$41,MATCH(CONCATENATE('Procediemiento de las 5 Runas'!$E$81,'Procediemiento de las 5 Runas'!$E$82),'Hoja1'!$B$2:$B$41,0))</definedName>
    <definedName name="CINCO_RUNAS5">INDEX('Hoja1'!$C$2:$C$41,MATCH(CONCATENATE('Procediemiento de las 5 Runas'!$E$100,'Procediemiento de las 5 Runas'!$E$101),'Hoja1'!$B$2:$B$41,0))</definedName>
    <definedName name="CRUZ_RUNICA1">INDEX('Hoja1'!$C$2:$C$41,MATCH(CONCATENATE('Procediemiento de Cruz Rúnica'!$Q$50,'Procediemiento de Cruz Rúnica'!$Q$51),'Hoja1'!$B$2:$B$41,0))</definedName>
    <definedName name="CRUZ_RUNICA2">INDEX('Hoja1'!$C$2:$C$41,MATCH(CONCATENATE('Procediemiento de Cruz Rúnica'!$K$68,'Procediemiento de Cruz Rúnica'!$K$69),'Hoja1'!$B$2:$B$41,0))</definedName>
    <definedName name="CRUZ_RUNICA3">INDEX('Hoja1'!$C$2:$C$41,MATCH(CONCATENATE('Procediemiento de Cruz Rúnica'!$E$50,'Procediemiento de Cruz Rúnica'!$E$51),'Hoja1'!$B$2:$B$41,0))</definedName>
    <definedName name="CRUZ_RUNICA4">INDEX('Hoja1'!$C$2:$C$41,MATCH(CONCATENATE('Procediemiento de Cruz Rúnica'!$K$86,'Procediemiento de Cruz Rúnica'!$K$87),'Hoja1'!$B$2:$B$41,0))</definedName>
    <definedName name="CRUZ_RUNICA5">INDEX('Hoja1'!$C$2:$C$41,MATCH(CONCATENATE('Procediemiento de Cruz Rúnica'!$K$32,'Procediemiento de Cruz Rúnica'!$K$33),'Hoja1'!$B$2:$B$41,0))</definedName>
    <definedName name="CRUZ_RUNICA6">INDEX('Hoja1'!$C$2:$C$41,MATCH(CONCATENATE('Procediemiento de Cruz Rúnica'!$K$14,'Procediemiento de Cruz Rúnica'!$K$15),'Hoja1'!$B$2:$B$41,0))</definedName>
    <definedName name="CRUZ_RUNICA7">INDEX('Hoja1'!$C$2:$C$41,MATCH(CONCATENATE('Procediemiento de Cruz Rúnica'!$K$104,'Procediemiento de Cruz Rúnica'!$K$105),'Hoja1'!$B$2:$B$41,0))</definedName>
    <definedName name="RUNA_DE_ODIN">INDEX('Hoja1'!$C$2:$C$41,MATCH(CONCATENATE('Procediemiento Odin y 3 Runas'!$E$12,'Procediemiento Odin y 3 Runas'!$E$13),'Hoja1'!$B$2:$B$41,0))</definedName>
    <definedName name="RUNAS" localSheetId="4">'Hoja1'!$B$2:$B$41</definedName>
    <definedName name="RUNAS_REENCARNACION1">INDEX('Hoja1'!$C$2:$C$41,MATCH(CONCATENATE('Runas de la Reencarnación'!$Y$32,'Runas de la Reencarnación'!$Y$33),'Hoja1'!$B$2:$B$41,0))</definedName>
    <definedName name="RUNAS_REENCARNACION2">INDEX('Hoja1'!$C$2:$C$41,MATCH(CONCATENATE('Runas de la Reencarnación'!$O$32,'Runas de la Reencarnación'!$O$33),'Hoja1'!$B$2:$B$41,0))</definedName>
    <definedName name="RUNAS_REENCARNACION3">INDEX('Hoja1'!$C$2:$C$41,MATCH(CONCATENATE('Runas de la Reencarnación'!$E$32,'Runas de la Reencarnación'!$E$33),'Hoja1'!$B$2:$B$41,0))</definedName>
    <definedName name="RUNAS_REENCARNACION4">INDEX('Hoja1'!$C$2:$C$41,MATCH(CONCATENATE('Runas de la Reencarnación'!$O$50,'Runas de la Reencarnación'!$O$51),'Hoja1'!$B$2:$B$41,0))</definedName>
    <definedName name="RUNAS_REENCARNACION5">INDEX('Hoja1'!$C$2:$C$41,MATCH(CONCATENATE('Runas de la Reencarnación'!$O$14,'Runas de la Reencarnación'!$O$15),'Hoja1'!$B$2:$B$41,0))</definedName>
    <definedName name="_xlnm.Print_Titles" localSheetId="2">'Procediemiento de Cruz Rúnica'!$1:$2</definedName>
    <definedName name="_xlnm.Print_Titles" localSheetId="1">'Procediemiento de las 5 Runas'!$1:$2</definedName>
    <definedName name="_xlnm.Print_Titles" localSheetId="0">'Procediemiento Odin y 3 Runas'!$1:$2</definedName>
    <definedName name="_xlnm.Print_Titles" localSheetId="3">'Runas de la Reencarnación'!$1:$2</definedName>
    <definedName name="TRES_RUNAS1">INDEX('Hoja1'!$C$2:$C$41,MATCH(CONCATENATE('Procediemiento Odin y 3 Runas'!$F$43,'Procediemiento Odin y 3 Runas'!$F$44),'Hoja1'!$B$2:$B$41,0))</definedName>
    <definedName name="TRES_RUNAS2">INDEX('Hoja1'!$C$2:$C$41,MATCH(CONCATENATE('Procediemiento Odin y 3 Runas'!$E$43,'Procediemiento Odin y 3 Runas'!$E$44),'Hoja1'!$B$2:$B$41,0))</definedName>
    <definedName name="TRES_RUNAS3">INDEX('Hoja1'!$C$2:$C$41,MATCH(CONCATENATE('Procediemiento Odin y 3 Runas'!$D$43,'Procediemiento Odin y 3 Runas'!$D$44),'Hoja1'!$B$2:$B$41,0))</definedName>
  </definedNames>
  <calcPr fullCalcOnLoad="1"/>
</workbook>
</file>

<file path=xl/sharedStrings.xml><?xml version="1.0" encoding="utf-8"?>
<sst xmlns="http://schemas.openxmlformats.org/spreadsheetml/2006/main" count="202" uniqueCount="194">
  <si>
    <t>ESTA RUNA es una rama con fruta. Los dolores del parto han concluido y, en cierto sentido, has recuperado tu estado normal. El cambio previsto ya se ha producido y ahora puedes recibir libremente las bendiciones de Wunjo, bien ganancias materiales, en tu vida emocional o bien en un sentido elevado de tu bienestar. Éste es un momento alquímico en el que los conocimientos se transmutan en comprensión. El mismo conocimiento era una condición necesaria pero no suficiente, ahora puedes regocijarte es la voluntad del Cielo te ha ayudado a cruzar el abismo. La alegría se acompaña de energía nueva, de energía bloqueada hasta ahora. La luz atraviesa las nubes y toca las aguas justo en el momento en que algo hermoso emerge de sus profundidades: el alma es iluminada desde dentro, en el lugar de encuentro del Cielo y la Tierra, el encuentro de las aguas.</t>
  </si>
  <si>
    <t>JERA, runa de resultados beneficiosos, se aplica a cualquier actividad o empresa a la que te hayas entregado. No obstante, sean conscientes de que no cabe esperar resultados rápidos. Por lo general interviene un periodo de tiempo; de ahí la palabra clave «un año», que simboliza un ciclo completo antes de la recolección, la cosecha o el parto. Has preparado la tierra y plantado la semilla. Ahora debes cultivar con cuidado. Para quienes la estación de espera sea larga, tarde en llegar, Jera ofrece promesa de éxito. Sábete que el resultado está en manos de la Providencia y sigue perseverando. Recuerda la historia del campesino tan ansioso por acudir a la cosecha, que salió por la noche y arrancó los nuevos vástagos. No hay manera de empujar el río; del mismo modo, no se puede acelerar la cosecha. No olvides que la paciencia es esencial para reconocer nuestro propio proceso que, llegada su estación, conduce a la cosecha del yo.</t>
  </si>
  <si>
    <t>ÉSTA ES LA RUNA DE L A APERTURA y la claridad renovada, de la disipación de la oscuridad que ha estado cubriendo alguna parte de vuestra vida. Ahora sois libres tanto para recibir como para conocer la alegría de dar sin condiciones. Kano es la runa para el inicio de actividades, para la seriedad, la intención clara y la concentración, elementos esenciales al comienzo de cualquier empresa. Kano, que es una de las trece Runas del Ciclo, ofrece esta protección: cuanta más luz tengáis, mejor podréis ver lo que es trivial y anticuado en vuestro propio condicionamiento. En las relaciones ahora puede darse una apertura mutua, que podéis desencadenar y poner en marcha a través de vuestra percepción de que la luz de la comprensión vuelve a estar disponible para los dos. Reconoce que si bien por un lado somos limitados y dependientes, por el otro existímos en el centro perfecto donde las fuerzas armoniosas y benignas del universo se funden e irradian. Nosotros somos ese centro.</t>
  </si>
  <si>
    <t>ESTA ES la Runa del Guerrero Espiritual. La batalla del Guerrero Espiritual siempre es con el yo. Reafirmar la voluntad mediante la acción, pero desligado de los resultados, sin olvidar que lo único que puedes hacer es mantenerte apartado de tu propio camino y dejar que la voluntad del Cielo fluya a través de ti... éstos son algunos de los hitos del Guerrero Espiritual. Encarnada en esta runa está la energía de la discriminación, la cualidad que, como una espada, te permite cortar lo viejo, lo muerto, lo ajeno. Pero con la Runa del Guerrero viene cierto conocimiento de que el universo es siempre el que da el primer paso. La paciencia es la virtud de esta runa, y recuerda las palabras de San Agustín: «El premio a la paciencia es la paciencia. » Aquí se te pide que mires dentro, que desciendas hasta los cimientos de la propia vida. Sólo así podrás esperar satisfacer las necesidades más hondas de tu naturaleza y explotar tus recursos más profundos. Cuando se extrae Teiwaz el tema es el moldeamiento del carácter.</t>
  </si>
  <si>
    <t>Asociados a la runa están el Sol, la energía masculina, el principio activo. Aquí es poderoso el impulso de conquista, en especial la autoconquista, una labor de por vida que requiere percepción, determinación y la disposición a realizar el tránsito con compasión y total confianza. Cuando la runa sale en respuesta a un tema de lazos románticos, indica que la relación es oportuna y providencial. El vínculo es verdadero. Hay trabajo que debéis realizar juntos. Si el tema concierne a la entrega a una causa, una idea o un camino de conducta, la Runa del Guerrero aconseja perseverancia, aunque en ocasiones el tipo de perseverancia requerida es la paciencia. En tiempos antiguos, Teiwaz que es una runa de coraje y dedicación, era el glifo que los guerreros se pintaban en sus escudos antes del combate.  Ahora, el mismo símbolo refuerza vuestra resolución a alinear el yo con el Yo.</t>
  </si>
  <si>
    <t>BERKANA que es otra de las Runas del Ciclo, representa una forma de fertilidad que fomenta el crecimiento tanto en sentido simbólico como real. El crecimiento puede tener lugar en asuntos mundanos, familiares, en la relación del yo con el Yo o en lo Divino.  Berkana runa que conduce al florecimiento y a la maduración, se ocupa del flujo de los seres hacia sus nuevas formas. Su acción es suave y penetrante. Lo que aquí hace falta es considerar este tema con cuidado y conciencia. Primero dispersa cualquier resistencia, luego logra el trabajo. Para que ello suceda, debes estar claro y controlado, además de ser correctos tus motivos. Debe purificarse cualquier rincón oscuro; hay que llevarlo a cabo con diligencia y, a veces, con ayuda experta. Aquí se requiere modestia, paciencia, justicia y generosidad. Una vez que se ha dispersado la resistencia y se haya ejecutado con garantía la rectificación, entonces, con tesón y la actitud adecuada, puede empezar a producirse el florecimiento.</t>
  </si>
  <si>
    <r>
      <t>Del revés:</t>
    </r>
    <r>
      <rPr>
        <sz val="10"/>
        <color indexed="16"/>
        <rFont val="Arial"/>
        <family val="2"/>
      </rPr>
      <t xml:space="preserve"> Éste no es momento de estar atado por los viejos condicionamientos ni la vieja autoridad. Consideren no sólo aquello que los beneficiará, sino también lo que beneficiará a otros, y actúen de acuerdo con la luz que ahora poseen en su vida. Como es probable que se les requiera iniciar una ruptura radical de las viejas costumbres, es necesaria una honradez total. De lo contrario, mediante la negligencia o la negativa a ver con claridad, pueden causarle dolor a otros y daño a ustedes mismos. La flexibilidad y los medios correctos son los métodos a cultivar en este momento. No obstante, deben esperar que el universo actúe. Al recibir esta runa, recuerden: hacemos sin hacer y todo se hace.</t>
    </r>
  </si>
  <si>
    <r>
      <t>Del revés:</t>
    </r>
    <r>
      <rPr>
        <sz val="10"/>
        <color indexed="16"/>
        <rFont val="Arial"/>
        <family val="2"/>
      </rPr>
      <t xml:space="preserve"> Sin oídos para oír ni ojos para ver, pueden dejar escapar las ventajas del momento. El resultado bien podría ser una oportunidad perdida o el debilitamiento de nuestra posición. Quizá incluso pudiera parecer que nuestra propia fuerza está siendo utilizada contra nosotros. Para algunos, Uruz del revés servirá como alerta, ofreciendo indicios en forma de fracasos y decepciones menores. Para otros, los más inconscientes, puede suponer una dura sacudida. Del revés, esta runa requiere una seria reflexión acerca de la calidad de nuestra relación con nuestro Yo. Pero anímense. Piensen en el ciclo constante de la muerte y el renacimiento, en el interminable ir y venir. Todo lo que experimentamos tiene un principio, una mitad y un final, y es seguido de un nuevo comienzo. Por lo tanto, no se amilanen ante la entrada en la oscuridad: en aguas profundas, conviértanse en buceadores.</t>
    </r>
  </si>
  <si>
    <r>
      <t>Del revés:</t>
    </r>
    <r>
      <rPr>
        <i/>
        <sz val="12"/>
        <color indexed="16"/>
        <rFont val="Belwe Cn BT"/>
        <family val="1"/>
      </rPr>
      <t xml:space="preserve"> </t>
    </r>
    <r>
      <rPr>
        <sz val="10"/>
        <color indexed="16"/>
        <rFont val="Arial"/>
        <family val="2"/>
      </rPr>
      <t>Un consejo de no esperar demasiado, al menos no de la forma habitual, pues la forma antigua ha llegado a su fin: sencillamente no pueden repetir lo viejo y no sufrir por ello. Reúnan sus energías dispersas, concéntrense en su propia vida en este momento, en sus propios requisitos para crecer. Y más importante aún, Perth les aconseja que no se centren en los resultados ni se atén a los recuerdos de logros pasados. Pues al hacerlo se roban de su verdadero presente, único tiempo en el que puede realizarse la autotransformación. Quizá se sientan abrumados por la extenuación de toparse con un obstáculo tras otro en su tránsito. Pero siempre tendrán una elección: podrán considerar esta negatividad aparente como mala suerte o podrán reconocerla como una carrera de obstáculos, un reto específico a la  Iniciación en la que se encontraran ahora. Entonces cada revés, cada humillación, se convierte en una prueba de carácter. Cuando su ser interior cambia y se reforma a un nivel profundo, hacen falta paciencia, constancia y perseverancia. Así que mantengan centrados, busquen el humor y tengan firme la fe.</t>
    </r>
  </si>
  <si>
    <r>
      <t xml:space="preserve"> </t>
    </r>
    <r>
      <rPr>
        <b/>
        <i/>
        <sz val="10"/>
        <color indexed="16"/>
        <rFont val="Arial"/>
        <family val="2"/>
      </rPr>
      <t>Del revés</t>
    </r>
    <r>
      <rPr>
        <b/>
        <i/>
        <sz val="12"/>
        <color indexed="16"/>
        <rFont val="Belwe Cn BT"/>
        <family val="1"/>
      </rPr>
      <t xml:space="preserve">: </t>
    </r>
    <r>
      <rPr>
        <sz val="10"/>
        <color indexed="16"/>
        <rFont val="Arial"/>
        <family val="2"/>
      </rPr>
      <t>Nauthiz, como parte del Ciclo de Iniciación, es el gran maestro disfrazado de portador de dolor y limitación. Se ha dicho que sólo en el momento de mayor oscuridad somos conscientes de la luz que hay en nosotros a la cual llegamos a reconocer el verdadero poder creativo del yo. Cuando repudiamos algo de nosotros mismos, ello causa estragos Aquí se requiere una purificación; al llevarla a cabo se consigue voluntad y se refuerza el carácter. Comienza con lo que es más difícil y pasa a lo fácil. O, a la inversa, empieza con lo que es fácil y pasa a lo más difícil. De cualquiera de las dos formas, recuerda que «sufrir», en su sentido original, sólo significa «ser sometido a». De este modo, se te requiere que sometas el lado oscuro de tu tránsito y lo lleves a la luz. De lo que aquí se trata es de controlar tu ira, refrenar tus impulsos y mantener firme la fe. La modestia y el buen temperamento son esenciales en un tiempo tan retador.</t>
    </r>
  </si>
  <si>
    <r>
      <t>Del revés</t>
    </r>
    <r>
      <rPr>
        <b/>
        <i/>
        <sz val="12"/>
        <rFont val="Belwe Cn BT"/>
        <family val="1"/>
      </rPr>
      <t>:</t>
    </r>
    <r>
      <rPr>
        <i/>
        <sz val="12"/>
        <rFont val="Belwe Cn BT"/>
        <family val="1"/>
      </rPr>
      <t xml:space="preserve"> </t>
    </r>
    <r>
      <rPr>
        <sz val="10"/>
        <rFont val="Arial"/>
        <family val="2"/>
      </rPr>
      <t>No descuides tu salud y no aumentes la carga que llevan los demás. Analiza con atención las asociaciones que formes en este momento. Si consideras conveniente involúcrate con personas que te están usando, se consciente de ello y asume la responsabilidad de tu propia posición, entonces sólo podrás beneficiarte. Y al margen de si tus empresas prosperan o sufren, no te preocupes demasiado. Quizá no ganes, pero jamás perderás, pues siempre podrás aprender de lo que ocurre. La templanza y la cortesía son las armas de los poderes protectores de esta runa.</t>
    </r>
  </si>
  <si>
    <t>Hay una nueva claridad que quizá te requiera renunciar a planes, ambiciones y objetivos existentes. Es conveniente y correcto que así lo hagas pues Wunjo es una runa de restauración, de adecuada alineación del yo con el Yo.</t>
  </si>
  <si>
    <t>Dicho de una manera sencilla, si han estado operando en la oscuridad, ahora hay suficiente luz para ver que el paciente en la mesa de operaciones son ustedes mismos.</t>
  </si>
  <si>
    <t>EL PUNTO DE PARTIDA es el yo. Su esencia es el agua. Ahora sólo es eficaz la claridad, la voluntad de cambiar. Es primordial una relación correcta con el yo, pues de él fluyen todas las relaciones correctas posibles con otros y con lo Divino. Conserva la modestia... ése es el consejo del Oráculo, Sin importar cuán grandes sean tus méritos, sean amables, entregados y moderados, pues es así como se tiene una verdadera dirección en la vida. Estate en el mundo pero no seas de él. Pero no muestres una actitud cerrada, estrecha o crítica, más bien, mantente receptivo a los impulsos que fluyen de lo Divino interior y exterior. Esfuérzate por llevar una vida ordinaria de un modo extraordinario. Recuerda en todo momento qué es lo que llegará a ser y qué es lo que pasara, y centrate en aquello que permanece. Ahora no se te pide nada más.</t>
  </si>
  <si>
    <t>Éste es un momento de crecimiento y rectificación importantes y, por regla, la rectificación precede al progreso. El campo se cultiva antes de plantar la semilla, el jardín se limpia antes de que las flores broten, y el yo debe conocer la quietud antes de poder descubrir su verdadera canción. Éste no es el momento de buscar méritos por los logros ni de centrarse en los resultados. Al contrario, confórmate con realizar tu tarea por la tarea en sí. Ahí radica el secreto de experimentar un verdadero presente. Si tomas la Runa del Yo y la cortas por la mitad, verás la Runa de la Alegría con su imagen reflejada. Aquí se observa una sutil advertencia contra el descuido. Se le exige al Yo equilibrar al yo. Nada en exceso era la segunda frase escrita sobre la puerta del templo de Delfos. El primer consejo era Conócete a ti mismo. Con estas palabras empieza el alfabeto de las runas.</t>
  </si>
  <si>
    <t>EXTRAER ESTA RUNA es un indicio de que está cerca algún tipo de asociación. Se les avisa que no se precipiten en esa relación de amor, de asuntos profesionales o de cualquier tipo. Pues la verdadera asociación la alcanzan sólo los seres independientes e íntegros que conservan su independencia incluso al unirse. Recuerden dejar que los vientos del Cielo dancen entre ustedes. Al mismo tiempo, existe otro reino de asociación que se les pide que analicen, Porque el sendero de la asociación puede conducirlos a la realización de una unión aún mayor, la Unión con el Yo Superior, con lo Divino. El don último de esta runa es la realización de lo Divino en todas las cosas: Dios siempre establece relaciones de igualdad, Gebo la runa de la asociación, no tiene un revés, ya que representa el don de la libertad del que proceden todos los demás dones.</t>
  </si>
  <si>
    <t>AQUÍ LA CLAVE es recibir: mensajes, señales, dones. Incluso una advertencia a tiempo puede considerarse un regalo. Cuando la Runa Mensajera trae el conocimiento verdadero, reciben una verdadera bendición. El mensaje puede ser el de una nueva vida que se abre. Las vidas nuevas empiezan con nuevas conexiones, vínculos sorprendentes que nos guían a caminos nuevos. Presten una especial atención ahora a las reuniones, las visitas y los encuentros fortuitos, en particular con gente más sabia que ustedes. Loki es el antiguo bromista del panteón de los dioses nórdicos. Es el heyeohkah de los nativos norteamericanos, una sombra burlona del dios creador, al igual que el dador de beneficios a la humanidad. Hasta los bribones y los archiladrones pueden ser portadores de sabiduría. Cuando extraigan esta runa, esperen lo inesperado, el mensaje siempre es una llamada a una nueva vida.</t>
  </si>
  <si>
    <t>Ansuz es la primera de las trece runas que componen el Cielo de la Iniciación -runas que se centran directamente en el mecanismo de la autotransformación- y, como tal, se dirige a nuestra necesidad de integrar los motivos inconscientes con la intención consciente. Extraer Ansuz les indica que está cerca una conexión con lo Divino. Es una señal para explorar las profundidades, los cimientos de la vida, y experimentar el manantial inagotable de lo Divino que hay en nuestra naturaleza. Asimismo, se les recuerda que primero deben beber y nutrirse del manantial. Luego quedará más que suficiente para alimentar a otros. Esta runa está investida con un nuevo sentido de solidaridad familiar.</t>
  </si>
  <si>
    <t xml:space="preserve">ESTE ES MOMENTO de separación de caminos. Hay que mudar la piel vieja y descartar las relaciones anticuadas. Cuando reciban esta runa, se impone el cambio. Othila, que es parte del Cielo de Iniciación, es una runa de ruptura radical. Aquí la acción apropiada es la entrega y, muy probablemente, la retirada: saber cómo y cuándo retirarse y poseer la firmeza de voluntad para hacerlo. Othila está asociada con la propiedad real, pues se trata (le la runa de la adquisición y los beneficios. Sin embargo, los beneficios que reciban, la herencia, tal vez procedan de algo a lo que deban renunciar. Puede resultar especialmente difícil cuando lo que deban abandonar sea algún aspecto de nuestro comportamiento, de nuestra herencia cultural. Pues entonces tendremos que mirar de cerca lo que hasta ahora habíamos considerado una prerrogativa de nacimiento. </t>
  </si>
  <si>
    <t>Ya se trate del apego a nuestra posición social, al trabajo que realizamos o incluso a las convicciones acerca de nuestra propia naturaleza, la separación requerida nos liberará para llegar a ser de modo más auténtico quienes somos.</t>
  </si>
  <si>
    <t>EXTRAER Uruz, que es la runa de las terminaciones y los nuevos comienzos, indica que la vida que se ha estado llevando ha superado su propia forma. Ésta debe extinguirse para que una nueva vida se pueda liberar en una nueva forma. Se trata de una runa de tránsito y, como tal, es parte del Cielo de Iniciación. Sin embargo, el crecimiento y el cambio positivos pueden involucrar un descenso a la oscuridad como parte del cielo de la renovación perpetua. Igual que en la naturaleza, esta progresión consta de cinco aspectos: muerte, descomposición, fertilización, gestación, renacimiento. Los acontecimientos que tienen lugar ahora pueden llevarlos a sufrir una muerte interior. Puesto que la autotransformación nunca es impuesta siempre disponemos de la libertad de resistirnos-, tengan presente que la nueva forma, la nueva vida, invariablemente es más grande que la vieja.</t>
  </si>
  <si>
    <t>Prepárense, pues, para una oportunidad disfrazada de pérdida. Podría suponer la pérdida de alguien o algo a lo que les une unos intensos lazos emocionales, y a través de los cuales estás viviendo una parte de su vida, parte que deben recuperar para poder vivirla por ustedes mismos. De algún modo ese lazo está siendo cortado, una relación cambia radicalmente, se experimenta una muerte. Busquen entre las cenizas y descubran una perspectiva y una vida nuevas. El símbolo antiguo de Uruz era el uro, un buey salvaje. Cuando se domesticaba el buey salvaje -tarea de inmensa dificultad-, podía transportar cargas muy pesadas. Aprendan a adaptarse a las exigencias de un tiempo así de creativo. Esta runa tiene unos principios firmes Asimismo, es una llamada a la humildad, ya que para gobernar deben aprender a servir. Uruz les anuncia que su alma y el universo aprueban el nuevo crecimiento.</t>
  </si>
  <si>
    <t>RUNA HIERÁTICA o misteriosa, Perth señala aquello que está más allá de nuestros frágiles poderes de manipulación. Está runa está de parte del Cielo, de lo Inescrutable, y tiene asociaciones con el Fénix, el ave mística que se consume en el fuego y luego resurge de sus propias cenizas. Sus caminos son Secretos y ocultos. Aquí actúan unas intensas fuerzas interiores de transformación. Pero lo logros alcanzados no se comparten con facilidad ni presteza. Hay presente una integridad que puede estar enmascarada, disfrazada o ser secreta. Después de todo, convertirse en un todo, los medios para conseguirlo, es un secreto profundo. En lo que concierne a lo terrenal o mundano, quizá haya sorpresas, unas ganancias o recompensas inesperadas. Por el lado de la naturaleza humana, la runa está simbolizada por el vuelo del águila. Volar a gran altura, libre de ataduras, elevándonos por encima del interminable vaivén de la vida corriente para adquirir una visión más amplia... todo ello aparece indicado aquí.</t>
  </si>
  <si>
    <t>LA LECCIÓN de Nauthiz es la necesidad de aprender a tratar con un apremio grave. Esta runa representa los obstáculos que nosotros mismos nos creamos, al igual que aquellos que nos encontramos en el mundo que nos rodea. Ambos pueden ser igual de difíciles de manejar.  La función de Nauthíz es la de identificar tu sombra, tu lado oscuro o reprimido, donde el crecimiento se ha frenado, dando como resultado una debilidad que a menudo proyectamos sobre otros. No te tomes al mundo de forma personal, dice Nauthiz: trabaja con la sombra, examina qué hay en tu naturaleza que atrae penurias y desgracias a tu vida. Cuando al fin puedas mirar la Runa del Apremio con una sonrisa en la cara, verás los problemas, las negativas y los contratiempos de la vida como maestros, guías y aliados. Aquí la necesidad de moderación es incuestionable. Extraer esta runa indica que quizá haya interrupciones y motivos para reconsiderar con sumo cuidado tus planes. Está claro hay que arreglar muchas cosas en ti. De modo que aceptadlo con buen humor y mostrad perseverancia.</t>
  </si>
  <si>
    <t>Vista General</t>
  </si>
  <si>
    <t>Reto</t>
  </si>
  <si>
    <t>Acción</t>
  </si>
  <si>
    <t>Runa de Odin</t>
  </si>
  <si>
    <t>Procedimiento de las tres Runas</t>
  </si>
  <si>
    <t>Sacrificio</t>
  </si>
  <si>
    <t>Nueva Situación</t>
  </si>
  <si>
    <t>Procedimiento de las cinco Runas</t>
  </si>
  <si>
    <t>Procedimeinto de la Cruz Rúnica</t>
  </si>
  <si>
    <t>NOMBRE</t>
  </si>
  <si>
    <t>EL YO</t>
  </si>
  <si>
    <t>Perth, que es otra de las Runas del Ciclo, representa un aspecto intenso de Iniciación. Aquí nada externo importa, salvo para mostrarles nuestro reflejo interior. Esta runa se ocupa del estrato más profundo de nuestro ser, el lecho de roca sobre el que se cimenta nuestro Destino. Para algunos, Perth significa experimentar una muerte. De ser necesario, dejarlo todo, sin excepciones ni exclusiones. Esta en juego nada menos que la renovación del Espíritu.</t>
  </si>
  <si>
    <t>Éste es un tiempo de pagar viejas deudas, de restablecer, si no la armonía, al menos sí el equilibrio. Así que corrige, enmienda y rectifica: cuando los pescadores no pueden salir al mar, remiendan sus redes. Deja que los apremios del momento te sirvan para arreglar tu relación con tu Yo. Recuerda que la rectificación siempre precede al progreso. Y, como siempre, considera los provechos de la adversidad.</t>
  </si>
  <si>
    <t>6.-Nueva Situación</t>
  </si>
  <si>
    <t>5.- Reto</t>
  </si>
  <si>
    <t>3.- Futuro</t>
  </si>
  <si>
    <t>1.- Pasado</t>
  </si>
  <si>
    <t>2.- Yo Ahora</t>
  </si>
  <si>
    <t>4.- Cimientos</t>
  </si>
  <si>
    <t>Extraer una única runa -la Runa de Odín- nos proporcionará por regla general, la suficiente información para capacitarnos a proceder con la acción adecuada y los medios diestros Pero en ocasiones surgirán situaciones en que la necesidad de conocer se extenderá más allá de la autoridad de una sola piedra, o incluso del Procedimiento de las Tres Runas. Emplear el Procedimiento de las Cinco Runas puede ayudar a identificar los rasgos característicos de una situación que, por lo demás, podría abrumarnos con su complejidad.</t>
  </si>
  <si>
    <t xml:space="preserve">EL INVIERNO de la vida espiritual ha caído sobre ti. Puedes verte atrapado en una situación cuyas implicaciones desconoces. Quizá te sientas impotente para actuar, salvo someterte, rendirte, incluso sacrificar algún deseo largo tiempo atesorado. Se paciente, pues se trata de un periodo de gestación que precede al renacimiento. Ahora es improbable un logro positivo. La actividad útil está congelada, todos tus planes frenados. Tal vez experimentes un inusual vacío de energía y te preguntes su causa: un viento frío llega a ti desde los témpanos de hielo de tus hábitos anticuados. Intentar resistir puede hacer que nuestros sentimientos pierdan profundidad, que experimentes una sensación de estar desconectados de la vida. Trata de descubrir a qué te aferras y que perpetúa esta condición, y despréndete de ello; así se producirá el deshielo. Por lo general, Isa requiere un sacrificio en lo personal, el «yo». En semejante situación no puedes esperar confiar en obtener ayuda o un apoyo amistoso. Pero no existe razón para la ansiedad. </t>
  </si>
  <si>
    <t>Sométete y quédate quieto, pues lo que estás experimentando no es necesariamente resultado de tus acciones o hábitos, sino que surge de las condiciones sobre las que nada puedas hacer, Lo que ha estado lleno debe vaciarse, lo que ha aumentado debe decrecer. Así son las cosas en el Cielo y en la Tierra. La capitulación es exhibir coraje y sabiduría. Y, sin embargo la Detención tiene otra cara. Así como el invierno es un tiempo de introspección, extraer Isa puede anunciar un tiempo de restauración y renovación al nivel más profundo. En tu soledad, ejerce la cautela y no persistas con obstinación en intentar imponer tu voluntad. Recuerda que la semilla de lo nuevo está presente en la vaina de lo antiguo, es la semilla del potencial no realizado, de lo bueno. Confía en tu propio proceso y estate atento a las señales de la primavera.</t>
  </si>
  <si>
    <t>1.- Nacimiento e Infancia</t>
  </si>
  <si>
    <t>2.- Presente</t>
  </si>
  <si>
    <t>3.- Futuro en esta Vida</t>
  </si>
  <si>
    <t>4.- Encarnación Pasada</t>
  </si>
  <si>
    <t>5.Encarnación Futura</t>
  </si>
  <si>
    <t>Practica el arte de hacer sin hacer: dirígete verdaderamente hacia una dirección y luego mantenla sin esfuerzo manipulador Medita en las palabras de Cristo: No puedo hacer nada de mí mismo (Juan 5:30). Pues mediante nuestro propio poder no hacemos nada. Incluso al amar, es el Amor el que ama a través de nosotros. Este modo de pensar y de ser integra nuevas energías y nos permite fluir hacia la totalidad, que es el objetivo último del Guerrero Espiritual</t>
  </si>
  <si>
    <t xml:space="preserve">Sowelu representa la totalidad, aquello que requiere tu naturaleza. Encarna el impulso hacia la autorrealización e indica el camino a seguir, no partiendo de motivos ulteriores sino del núcleo de tu individualidad. Ir en busca de la totalidad es la misión del Guerrero Espiritual. Y, sin embargo, lo que te afanas por llegar a ser es lo que en realidad, por naturaleza, ya eres. Cobra conciencia de tu esencia y dale forma, exprésala de un modo creativo. SoweIu, que es una runa de gran poder y que pone a tu alcance la fuerza vital, señala un momento para la regeneración a un nivel celular. Aunque esta runa carece de posición invertida, hay motivo para la cautela. Puede que consideres necesario retirarte a la vista de la situación apremiante, en especial si los acontecimientos o, la gente te exige gastar la energía ahora. Sábete que tal retirada es de fuerza, un viaje al interior para centrarte y equilibrarte. La retirada oportuna es una de las habilidades del Guerrero Especial. Sowelu aconseja abrirse, dejar que la luz entre en una parte de tu vida que había permanecido en secreto, clausurada. </t>
  </si>
  <si>
    <t>Para conseguirlo puede hacer falta un reconocimiento profundo, admitir ante nosotros mismos algo que durante mucho tiempo habías negado. Hay una plegaria conocida como Gayatri, que encarna el espíritu de la Runa de la Totalidad. Dirígete al Sol de este modo: Tú, que eres fuente de todo poder,  cuyos rayos iluminan el mundo, ilumina asimismo mi corazón para que también él pueda realizar tu obra. Mientras se recita el Gayatri, visualiza los rayos del Sol cayendo sobre el mundo, entrando en tu corazón, emanando luego del centro de tu corazón de regreso al mundo. Ésta es una plegaria poderosa y potenciadora de vida. Aquí aparece la advertencia de no darse aires. Incluso en un tiempo de abundancia de energía, se te requiere que te enfrentes a tu negativa a permitir que la acción correcta fluya a través de ti y que la venzas. Cultiva esta facultad, pues es señal de auténtica humildad.</t>
  </si>
  <si>
    <t>EN BLANCO es el final, en blanco es el principio. Ésta es la runa de la confianza total, y, debería tomarse como una prueba estimulante de tu contacto más inmediato con tu Destino verdadero, que, una y otra vez, surge como el ave Fénix de las cenizas que llamamos sino. La aparición de esta runa puede presagiar una muerte. Pero por lo general suele tratarse de una muerte simbólica, y quizá esté relacionada con cualquier parte de tu vida tal como la vives ahora. Renunciar al control es el reto último para el Guerrero Espiritual. Aquí lo Incognoscible te informa que Está en marcha en tu vida. En ese espacio en blanco existe una potencialidad no diluida. Al mismo tiempo, preñada y vacía, esta runa abarca la totalidad del ser, todo lo que debe realizarse. Extraer la Runa en Blanco puede sacar a la superficie tus miedos más hondos: «¿Fracasaré?», «¿Seré abandonado?» o «¿Me arrebatarán todo?» No obstante, nuestras cualidades más elevadas, nuestras posibilidades más verdaderas y todos nuestros sueños fecundos se hallan contenidos dentro del espacio en blanco de la runa.</t>
  </si>
  <si>
    <t>Disposición y consentimiento es lo que requiere esta runa, pues ¿cómo podrás ejercer control sobre lo que aun no tiene forma? La Runa en Blanco a menudo requiere nada menos que un acto de coraje como saltar al abismo con las manos vacías. Su extracción es una prueba directa de fe. Lo Incognoscible representa el camino del karma, la suma total de tus actos y sus consecuencias, las lecciones que son tuyas para esta vida. Y, sin embargo, esta runa enseña que las mismas deudas del viejo karma cambian y evolucionan a medida que nosotros cambiamos y evolucionamos. Nada está predestinado, lo que nos llama es el poder creativo de lo desconocido. Siempre que saques la Runa en Blanco, anímate: sábete que la tarea de la auto transformación progresa en tu vida. Ya no intento cambiar las cosas exteriores. Son, sencillamente un reflejo. Cambio mi percepción interior y la exterior revela la belleza tanto tiempo oculta por mi propia actitud. Concentro mi visión interior y descubro que mi visión exterior se transforma.</t>
  </si>
  <si>
    <t xml:space="preserve"> Me encuentro sintonizado con la grandeza de la vida y en unión con el orden perfecto del universo. DAILY WORLD</t>
  </si>
  <si>
    <t>Asociación, Un don</t>
  </si>
  <si>
    <t>Señales, La runa mensajera , El dios Loki</t>
  </si>
  <si>
    <t>Separación, Retirada, Herencia</t>
  </si>
  <si>
    <t>Fuerza, Masculinidad, feminidad , El buey salvaje</t>
  </si>
  <si>
    <t>Iniciación, Algo oculto, Un asunto secreto</t>
  </si>
  <si>
    <t xml:space="preserve">Apremio, Necesidad, Dolor  </t>
  </si>
  <si>
    <t>Fertilidad, Nuevos comienzos, Ing, el dios héroe</t>
  </si>
  <si>
    <t>Defensa, Fuerzas preventivas, Tejo</t>
  </si>
  <si>
    <t>Protección,  juncos, El alce</t>
  </si>
  <si>
    <t>Posesiones, Sustento, Ganado</t>
  </si>
  <si>
    <t>Alegría, Luz</t>
  </si>
  <si>
    <t>Cosecha, Estación de fertilidad, Un Año</t>
  </si>
  <si>
    <t>Apertura, Fuego, Antorcha</t>
  </si>
  <si>
    <t>El Guerrero, Tiw, el dios del cielo</t>
  </si>
  <si>
    <t>Crecimiento, Renacimiento, Abedul</t>
  </si>
  <si>
    <t>Movimiento, Progreso El Caballo</t>
  </si>
  <si>
    <t>Flujo, Agua, Aquello que conduce</t>
  </si>
  <si>
    <t>Fractura, Poder elemental, Granizo</t>
  </si>
  <si>
    <t>Viaje, Comunicación, Unión, Reunión</t>
  </si>
  <si>
    <t>Puerta, Lugar de inacción, El dios Thor</t>
  </si>
  <si>
    <t>Progreso, Transformación, Día</t>
  </si>
  <si>
    <t>Detención, Retirada Hielo</t>
  </si>
  <si>
    <t>Totalidad, Fuerza vital, La Energía del Sol</t>
  </si>
  <si>
    <t>Lo Incognoscible, Lo divino, Odín</t>
  </si>
  <si>
    <r>
      <t>Del revés:</t>
    </r>
    <r>
      <rPr>
        <sz val="10"/>
        <color indexed="16"/>
        <rFont val="Arial"/>
        <family val="2"/>
      </rPr>
      <t xml:space="preserve"> Si se sienten bloqueados, Mannaz les insta a comenzar por ser claros con ustedes mismos. Ahora no recurran a otros, miren en silencio en su interior en busca del enemigo de su progreso. No importa qué faceta de su vida esté en desorden, deténganse y mediten. Reconocerán al enemigo exterior como un reflejo de lo que hasta ahora no han podido o querido reconocer como algo procedente del interior. Por encima de todo, no incurran en la vanidad. Aquí el desafío es romper la inercia de hábitos del pasado. En la vida del Espíritu, siempre estás en el principio.</t>
    </r>
  </si>
  <si>
    <r>
      <t>Del revés:</t>
    </r>
    <r>
      <rPr>
        <sz val="10"/>
        <color indexed="16"/>
        <rFont val="Arial"/>
        <family val="2"/>
      </rPr>
      <t xml:space="preserve"> Quizá les preocupe lo que parece un fracaso de comunicación falta de claridad o percepción, bien en nuestra historia pasada o en una situación actual. Tal vez se sientan inhibidos de aceptar lo que se les ofrece. Les puede abrumar una sensación de futilidad, de movimiento desperdiciado. Pero recuerden que lo que está sucediendo es oportuno para nuestro proceso. Si el manantial se ha secado, éste es el momento para desprenderse de lo viejo. Del revés Ansuz dice: Considerad los provechos de la adversidad.</t>
    </r>
  </si>
  <si>
    <t>La extracción de una única runa no sólo es valiosa en tiempos de crisis. Esta técnica es útil siempre que se necesite una visión general de una situación. Algunas personas, cuando realizan un viaje largo o regresan a casa del trabajo, mantienen las runas en el asiento contiguo. Sacar la Runa de Odín a menudo revela el aspecto cómico de los momentos difíciles. Y ¿por qué no? La música favorita de Dios es la risa.</t>
  </si>
  <si>
    <t>Con un tema bien definido en la mente, elegir tres runas, una por vez, y al colocarlas de derecha a izquierda, por orden de aparición. Para evitar un cambio consciente de la dirección de las piedras, en especial a medida que uno se familiariza con sus símbolos, tal vez se prefiera colocarlas con la cara en blanco hacia arriba y luego darles la vuelta.</t>
  </si>
  <si>
    <t xml:space="preserve">ESTA RUNA está relacionada con la comunicación, con la sintonización de algo que tiene dos lados, dos elementos, y con la unión última que tiene lugar al final del viaje, cuando lo que está arriba y lo que está abajo se unen y forman una única mente. Aquí se incrementa la valía interna, y en semejante momento no debemos confiar exclusivamente en nuestro poder. A cambio, debemos preguntar qué constituye la acción correcta. Pregúntate mediante la plegaria o la meditación, dirigiéndote al Yo Testigo, al maestro interior. Una vez que tengas las cosas claras, puedes neutralizar tu negativa a dejar que la acción correcta fluya a través de ti. Sin pensar en el movimiento, conténtate con esperar, mientras lo hagas, sigue eliminando resistencias. A medida que ceden los obstáculos, desaparece todo remordimiento surgido del intento de forzar las cosas. Como siempre, el viaje es hacia la autosanación, la autotransformación y la unión. Aquí tratas nada menos que con la unión sin obstáculos, perfecta. Pero no se puede forzar la unión entre el Cielo y la Tierra. </t>
  </si>
  <si>
    <t>Regula cualquier exceso en tu vida. Las ventajas materiales no deben tener mucha importancia en este viaje. Alejate incluso de las personas afines; la idea de la fuerza en la unión no se aplica en este momento, ya que esta parte del viaje, el viaje del alma, no se puede compartir. Raido, que es otra de las Runas del Ciclo, lleva en el interior de su forma la Runa de la Alegría, pues ahora el fin está a la vista. Ya no estas abrumado por lo que has dejado atrás. El Cielo arriba y la Tierra abajo se unen dentro de ti para apoyarte en tu viaje. Una plegaria sencilla para el viaje del alma es: Es mi voluntad cumplir Tu voluntad. Esta plegaria de intenciones es apropiada en cualquier ocasión y, sobre todo, como preámbulo para la sanación.</t>
  </si>
  <si>
    <r>
      <t xml:space="preserve">Del revés: </t>
    </r>
    <r>
      <rPr>
        <sz val="10"/>
        <rFont val="Arial"/>
        <family val="2"/>
      </rPr>
      <t>Recibir Raido del revés es un aviso para prestarle especial atención a las relaciones personales. En este momento son más probables las rupturas que las reconciliaciones, y es posible que haga falta un esfuerzo para mantener el buen humor. Pase lo que pase, el modo en que respondas depende de ti. Los requisitos de tu proceso pueden fracturar por completo tu propósito.  Los resultados deseados te pueden eludir. Más lo que consideras desvíos, inconvenientes, rupturas, bloqueos e incluso fracasos y muertes, en realidad son oportunidades reconducidas, siendo la unión y la reunión los únicos destinos permanentes.</t>
    </r>
  </si>
  <si>
    <t>ESTA RUNA que tiene una puerta como símbolo, indica que hay trabajo pendiente tanto dentro como fuera de nosotros mismos. Thurisaz representa la frontera entre el Cielo y lo mundano Llegar aquí es un reconocimiento de tu preparación para contactar con lo numinoso, lo Divino, para iluminar tu experiencia, de modo que su significado brille a través de su forma. Thurisaz es una runa de inacción. Por tanto, no hay que acercarse a la puerta ni cruzarla sin contemplación. Aquí te enfrentas a un claro reflejo de lo que está oculto en ti, lo que debe ponerse al descubierto y ser examinado antes de poder emprender la acción correcta. Esta runa fortalece tu capacidad de espera. Éste no es un tiempo de tomar decisiones. En esta penúltima Runa del Cielo actúan intensas fuerzas transformadoras. Visualízate de pie ante una puerta en lo alto de una montaña. Toda tu vida se extiende detrás y debajo de ti. Antes de cruzar la puerta, detente y repasa el pasado, el aprendizaje y las alegrías, las victorias y los pesares…todo lo que contribuyó a traerte aquí.</t>
  </si>
  <si>
    <t xml:space="preserve"> Obsérvalo todo, bendice todo, suéltalo todo. Pues es al despréndete de tu pasado cuando reclamas tu poder. Ahora atraviesa la puerta.</t>
  </si>
  <si>
    <r>
      <t xml:space="preserve">Del revés: </t>
    </r>
    <r>
      <rPr>
        <sz val="10"/>
        <rFont val="Arial"/>
        <family val="2"/>
      </rPr>
      <t>Aquí se indica una aceleración de tu aprendizaje. Pero incluso en tiempos de crecimiento acelerado tendrás motivos para detenerte en el camino para reconsiderar lo viejo, para integrar lo nuevo. Aprovecha esos altos. Si estás pasando dificultades, recuerda: la naturaleza de tu tránsito depende de la calidad de tu actitud, de la claridad de tu intención y de la firmeza de tu voluntad Cerciórate de no sufrir más que lo que te corresponde. Los impulsos deben verse templados por el pensamiento a fin de lograr el procedimiento correcto. No intentes ir mas allá de donde aún no has empezado. Quédate quieto sereno y aguarda la voluntad del Cielo.</t>
    </r>
  </si>
  <si>
    <t>HE AQUÍ la última runa perteneciente al Ciclo de Iniciación. Extraer Dagaz a menudo anuncia un cambio o progreso importantes en el proceso de la autotransfomación, una transformación total de actitud, un giro de 180 grados. Para algunos, la transición es tan radical que dejan de llevar una vida ordinaria de un modo ordinario. Puesto que el momento es el adecuado, el resultado queda garantizado, aunque no desde el punto estratégico actual, predecible. En cada vida llega al menos un momento que, de reconocerse y aprovecharse, transforma para siempre el curso de esa vida. Por ende, confía, aun cuando el momento requiriere que saltes al abismo con las manos vacías. Con esta runa se revela tu Naturaleza de Guerrero. Si Dagaz va seguida de la Runa en Blanco, la magnitud de la transformación podría ser tan grande como para presagiar una muerte, la feliz conclusión de nuestro tránsito. A menudo esta runa introduce un periodo importante de logros y prosperidad.</t>
  </si>
  <si>
    <t xml:space="preserve"> La oscuridad ha quedado atrás, ha Salido el sol. No obstante, se te recuerda que no caigas en pensamientos de futuro o que te comportes de forma temeraria en tu nueva situación. En un tiempo de transformación te puede aguardar un trabajo duro y considerable. Acométeo con alegría. La extracción de Thurisaz del revés les exige contemplación. Las decisiones precipitadas pueden causar lamentaciones, ya que lo más factible es que actúes por debilidad que te engañes respecto de tus motivos y que crees nuevos problemas, más graves que los que intentas resolver. </t>
  </si>
  <si>
    <r>
      <t>Del revés:</t>
    </r>
    <r>
      <rPr>
        <i/>
        <sz val="12"/>
        <rFont val="Belwe Cn BT"/>
        <family val="1"/>
      </rPr>
      <t xml:space="preserve"> </t>
    </r>
    <r>
      <rPr>
        <sz val="10"/>
        <rFont val="Arial"/>
        <family val="2"/>
      </rPr>
      <t>Si extraes Fehu del revés, en sus vidas puede haber una`considerable frustración, un amplio abanico de desposeimientos que vayan de lo trivial a lo importante. Tus esfuerzos se quedan cortos, intentas algo y fracasas; te ves obligado a ser testigos impotentes mientras tus ganancias disminuyen. Observa qué sucede. Examina esos acontecimientos desde una perspectiva abierta y pregúntate: « ¿Qué puedo aprender de esto en mi vida? » Aun cuando haya ocasiones para el júbilo, no dejes que éstas te seduzcan hasta caer en un gozo despreocupado. Del revés, esta runa indica que abundan las situaciones dudosas que se presentan bajo muchas formas y guisas. Aquí entrarás en contacto con el lado sombrío de las posesiones. Pero todo ello forma parte de lo que es efímero, y no de lo que permanece. Al tratar con el lado sombrío de Fehu, dispondrás de una oportunidad para reconocer dónde radica tu verdadero sustento.</t>
    </r>
  </si>
  <si>
    <r>
      <t>Del revés:</t>
    </r>
    <r>
      <rPr>
        <i/>
        <sz val="10"/>
        <rFont val="Arial"/>
        <family val="2"/>
      </rPr>
      <t xml:space="preserve"> </t>
    </r>
    <r>
      <rPr>
        <sz val="10"/>
        <rFont val="Arial"/>
        <family val="2"/>
      </rPr>
      <t>Las cosas tardan en cumplirse. El proceso del nacimiento es largo y arduo, y surgen temores por la seguridad del niño que llevamos dentro. Se avecina, aunque breve, una crisis, un transito difícil. Se impone un periodo de consideración y deliberación. Pregúntate si posees las virtudes de la seriedad, la sinceridad y el vacío; poseerlas equivale a tranquilidad, que es el fundamento de la paciencia, la claridad y la perseverancia. Cuando se ve bajo su verdadera luz, todo es una prueba. Y así, centrados en el presente, sinceros con los demás y confiando en nosotros, sábete que no puedes fallar. En tiempos de crisis personal, Wunjo del revés es un útil símbolo de meditación.</t>
    </r>
  </si>
  <si>
    <r>
      <t>Del revés:</t>
    </r>
    <r>
      <rPr>
        <i/>
        <sz val="12"/>
        <rFont val="Belwe Cn BT"/>
        <family val="1"/>
      </rPr>
      <t xml:space="preserve"> </t>
    </r>
    <r>
      <rPr>
        <sz val="10"/>
        <rFont val="Arial"/>
        <family val="2"/>
      </rPr>
      <t>Espera un oscurecimiento de la luz en alguna situación o relación. Puede que una amistad, una asociación, un matrimonio esté muriendo, algún aspecto de ustedes que ya no es apropiado para la persona en la que te estas convirtiendo. Del revés, esta runa indica la muerte de una forma de ser, y te avisa que el fracaso a enfrentarse conscientemente a esa muerte constituiría la pérdida de una oportunidad. Kano del revés requiere abandonar de buena gana lo antiguo y prepararse a vivir vacío durante un tiempo. Invita a desarrollar la estabilidad interior, y conlleva la advertencia de no dejarse seducir por la inercia de los -viejos hábitos mientras se aguarda que los nuevos queden iluminados en su debido momento.</t>
    </r>
  </si>
  <si>
    <r>
      <t xml:space="preserve">Del revés: </t>
    </r>
    <r>
      <rPr>
        <sz val="10"/>
        <rFont val="Arial"/>
        <family val="2"/>
      </rPr>
      <t>El peligro es que mediante una acción precipitada o mal sincronizada, la fuerza vital se escape o sea derramada. Si una asociación es breve, no te lamente; saber que ha cumplido su plazo. Aquí están en juego los asuntos de confianza, y con ellos la autenticidad de tu modo de ser en el mundo. Del revés, Teiwaz requiere que examines con cuidado tus motivos. ¿Te ocupa la autoconquista o intentas dominar a otro? ¿Anhelas resultados o estás centrado en la tarea por la tarea misma? Encontrarás respuestas dentro de ti mismo, no en los consejos externos. Cuando consultas las runas, estás consultando el Yo, una acción apropiada para el Guerrero Espiritual.</t>
    </r>
  </si>
  <si>
    <r>
      <t>Del revés:</t>
    </r>
    <r>
      <rPr>
        <b/>
        <sz val="10"/>
        <rFont val="Arial"/>
        <family val="2"/>
      </rPr>
      <t xml:space="preserve"> </t>
    </r>
    <r>
      <rPr>
        <sz val="10"/>
        <rFont val="Arial"/>
        <family val="2"/>
      </rPr>
      <t>Los acontecimientos o, más probablemente, los rasgos del carácter interfieren con el crecimiento de una vida nueva. Puede que te sientas consternado al fracasar en emprender la acción correcta. Pero aquí, en vez de consternación, hace falta diligencia. Examina qué ha sucedido, tu papel en ello, tus necesidades y las de otras personas. ¿Estas anteponiendo tus deseos a las necesidades de otros? Desnúdate hasta que puedas identificar los obstáculos al crecimiento que hay en la actual situación. Luego, con una suave penetración, imita al viento. Acaso se te requiera cultivar el suelo una vez más, pero con una preparación correcta se garantiza el crecimiento.</t>
    </r>
  </si>
  <si>
    <t xml:space="preserve">EHWAZ es una runa de tránsito y movimiento, de transición de desplazamientos físicos, de nuevas moradas, nuevas actitudes y nueva vida. También indica movimiento en el sentido de mejorar cualquier situación. Esta runa tiene un sentido de desarrollo gradual y progreso sostenido, con la idea implícita de crecimiento lento a través de numerosos cambios. Ello podría aplicarse al crecimiento de un negocio o al desarrollo de una idea. Puede que una relación necesite someterse a cambios si quiere mantener el crecimiento y la vida. Cuando se extrae la Runa del Movimiento, otra de las Runas del Ciclo, se requiere un esfuerzo moral y constancia. Digámoslo de esta manera: Al cultivar mi propia naturaleza, todo lo demás vendrá solo. El símbolo de esta runa es el caballo, y denota el vínculo inseparable entre el caballo y el jinete. Artefactos de la Edad de Bronce muestran a un caballo tirando del Sol por el cielo. Aquí Ehwaz dice: Habéis progresado lo suficiente como para sentir cierta medida de seguridad en tu posición. </t>
  </si>
  <si>
    <t>Ha llegado el momento de dar la vuelta y enfrentarse al futuro con tranquilidad, preparados para compartir la buena fortuna que está por venir. Compartir es importante, ya que está relacionado con el poder del sol para fomentar la vida e iluminar todas las cosas con su luz.</t>
  </si>
  <si>
    <r>
      <t>Del revés:</t>
    </r>
    <r>
      <rPr>
        <sz val="10"/>
        <rFont val="Arial"/>
        <family val="2"/>
      </rPr>
      <t xml:space="preserve"> Un movimiento que parece bloquear. Cerciorate de que lo que estás haciendo -o dejando de hacer- es oportuno. No existen «oportunidades perdidas». Sencillamente tienes que reconocer que no todas las oportunidades están abiertas a ti, que no todas las posibilidades son para ti, La oportunidad inmediata puede que sea, precisamente, evitar la acción. Si no sabes qué hacer, si estás inseguro sobre la necesidad de actuar, considerad lo que es conveniente para tu naturaleza y recuerda. Lo que es tuyo te llegará.</t>
    </r>
  </si>
  <si>
    <t>AQUÍ ACTÚAN PODERES invisibles, que nutren, forman y conectan. Los atributos de esta runa son el agua, la fluidez, las marcas y el flujo de las emociones, las carreras profesionales y las relaciones. Laguz  te anima a sumergiros en la experiencia de vivir, sin tener que evaluar o comprender. Le habla a la satisfacción de las necesidades emocionales, al despertar del lado intuitivo o lunar de tu naturaleza. Pues así como el Sol persigue la diferenciación, la Luna nos atrae a la unión y la fusión. Esta runa a menudo indica un tiempo de purificación: de reevaluación, reorganización y realineación. Laguz, runa de conocimiento profundo, puede llamarte al estudio de cuestiones espirituales en preparación para la autotransformación. El éxito ahora radica en contactar con tu sabiduría intuitiva y sintonizar con tus propios ritmos. Runa de la relación correcta entre el yo y el Yo, representa lo que los alquimistas llamaban la conjunctio o matrimonio sagrado. En los Cuentos de hadas, es el final en el que el héroe y la heroína viven felices para siempre.</t>
  </si>
  <si>
    <r>
      <t>Del revés:</t>
    </r>
    <r>
      <rPr>
        <sz val="10"/>
        <rFont val="Arial"/>
        <family val="2"/>
      </rPr>
      <t xml:space="preserve"> Una advertencia contra ir más allá de las propias posibilidades y del afán excesivo. Extraer el Flujo del revés es un consejo contra intentar superar las propias fuerzas u operar más allá del poder que se ha acumulado en la vida hasta la fecha. Laguz del revés a menudo indica un fracaso para recurrir a la sabiduría del instinto. Como resultado de ello, el lacio intuitivo de tu naturaleza puede estar languideciendo, dejándote desequilibrado. Lo que ahora hace falta es ir al interior de uno, honrar el lado receptivo de nuestra Naturaleza de Guerreros.</t>
    </r>
  </si>
  <si>
    <t xml:space="preserve">EL CAMBIO, la libertad, la inventiva y la liberación son atributos de esta runa. Sacarla indica una necesidad imperiosa dentro de la psique de liberarse de la identificación restrictiva con la realidad material y experimentar el mundo de la mente arquetípica. Hagalaz, la runa de la fractura elemental, de los acontecimientos que están totalmente más allá de tu control, carece de posición del revés, pero siempre opera a través de la inversión.  Cuando se extrae esta runa, espera fracturas, pues se trata del Gran Despertador, aunque la forma que cobra dicho despertar puede variar.  Quizá experimentes una especie de recuperación gradual de los sentidos, como si salieras de un sueño prolongado. Pero también es posible que la embestida del poder sea tal que destroce de golpe la materia que antes conocías como tu realidad, seguridad, entendimiento de ti mismo, tu trabajo, relaciones o creencias. Las fracturas cobran muchas formas: el fracaso de una relación, planes estropeados, una fuente de suministro se seca. Pero no desesperes. </t>
  </si>
  <si>
    <t>Sin importar si fuiste tu quien creaste la fractura o si ésta procede de una fuerza externa, no careces de poder en esta situación. Nuestra fuerza interior -la voluntad que has acumulado hasta ahora en la vida- te brinda apoyo y guía en un momento en el que todo lo que has dado por hecho se tambalea. En su momento de máxima intensidad, la acción de Hagalaz, que es otra de las Runas del Cielo, queda descrita a la perfección con el término discontinuidad radical. Cuanto más seria sea la fractura en tu vida, más importante y oportunos los requisitos para tu crecimiento. El universo y tu propia alma te están exigiendo que crezcas de verdad.</t>
  </si>
  <si>
    <t>ESTA RUNA guarda relación con la Luna, con la parte intuitiva de vuestra naturaleza, con su impulso a la armonización y adaptación en la esfera de las relaciones personales. Inguz encarna la necesidad universal de compartir, el anhelo de ser deseado, la búsqueda de afinidades. Lo que Inguz requiere es la compleción de los comienzos. Extraer esta runa acaso marque el momento de un parto gozoso, de una nueva vida, de un nuevo camino. Es una runa de gran poder, y recibirla significa que ahora tienes la fuerza para alcanzar la compleción, la resolución, de la que proviene un nuevo comienzo. Por encima de todo, aquí es crucial la compleción. Podría ser oportuno que ahora completaras algún proyecto, si es así, haz que sea tu prioridad absoluta. Tal vez se pueda aclarar o resolver algún estado de ánimo difícil. La aparición de esta runa indica que debes abonar el terreno para tu propio alumbramiento.</t>
  </si>
  <si>
    <t>Todo cambia y no podemos vivir permanentemente entre obstáculos. Inguz señala tu salida de un estado cerrado, de crisálida. Al resolver y aclarar lo viejo, experimentaras una liberación de tensión e incertidumbre.Quizá se te requiera que te liberes de una rutina, hábito o relación, de algún profundo patrón de cultura o comportamiento, de alguna actividad que era muy adecuada para el yo que dejas atrás. El momento del nacimiento siempre es crítico. El movimiento puede implicar peligro, pero el movimiento que es oportuno nos saca del peligro. Entra en la sala de partos ahora. Inguz, que es otra de las Runas del Ciclo, aconseja preparación. Al estar centrados y apoyados con firmeza en la tierra, liberándote de todas las influencias no deseadas y viendo el lacio humorístico de las cosas, realmente estarás preparado para abrirte a la voluntad del Cielo y aguardar tu alumbramiento con serena certeza.</t>
  </si>
  <si>
    <t xml:space="preserve">CUANDO NOS PONEMOS a prueba, nos proveemos del poder para prevenir el bloqueo y la derrota. Al mismo tiempo, desarrollamos la aversión hacia la conducta que crea tensiones en nuestras vidas. Si parece haber un obstáculo en tu sendero, considera que incluso una demora puede ser beneficiosa. No estés excesivamente ansioso de seguir adelante, pues no es un momento o situación sobre la que se pueda ejercer influencia. El consejo que ofrece Eihwaz es la paciencia: ninguna actividad febril ni vehemente en pos de un resultado deseado. La runa habla con las dificultades que pueden surgir al comienzo de una nueva vida. A menudo anuncia un tiempo de espera: para que un manantial se llene con agua, para que la fruta madure en la rama. Aquí se requiere perseverancia y previsión. Lo que distingue a una persona profunda es su capacidad para prever las consecuencias antes de actuar. Esta runa dice: </t>
  </si>
  <si>
    <t>Evitad las dificultades previstas mediante la acción correcta. Más que actuar, debemos decidir. Una vez que se ha tomado una decisión clara, la acción se vuelve fácil, pues entonces el universo apoya y capacita nuestra acción. Al recibir Eihwaz se nos anuncia que a través de la inconveniencia y la incomodidad se fomenta el crecimiento. Bien puede ser una época difícil, sin duda será significativa. Así que pon tu casa en orden, ocúpate de los asuntos profesionales sed claros y espera la voluntad del Cielo.</t>
  </si>
  <si>
    <t xml:space="preserve">Inspirado en el Tarot, este procedimiento requiere la selección de seis runas que se despliegan en forma de Cruz Rúnica o Celta. El orden es el siguiente:
La primera runa representa el Pasado, aquello de lo cual procedemos, lo que se encuentra directamente detrás de nosotros. La segunda runa representa el Yo Ahora. La tercera, o runa del Futuro, equivale a lo que se halla ante nosotros, lo que empieza a nacer en nuestra vida. La cuarta runa proporciona los Cimientos del asunto bajo consideración, los elementos inconscientes y las fuerzas arquetípicas involucradas La quinta, o runa del Reto, sugiere la naturaleza de los obstáculos que hay en nuestro camino. La última runa indica la Nueva Situación que evolucionará al enfrentamos con éxito a nuestro reto.
Dado que la Cruz Rúnica contiene una considerable cantidad de información, este procedimiento a menudo proporciona el incentivo para una reflexión de forma profunda. Si tras colocar y considerar estas seis runas aún se carece de toda la claridad de pensamiento deseada, extraiga una sola runa. Esta última runa, la Runa de la Resolución, te ayudará a reconocer la esencia de la situación. </t>
  </si>
  <si>
    <t>7.- La Resolución</t>
  </si>
  <si>
    <t>1 .-La Vista General</t>
  </si>
  <si>
    <t>2.- El Reto</t>
  </si>
  <si>
    <t>3.- La Acción</t>
  </si>
  <si>
    <t>1.- La Vista General</t>
  </si>
  <si>
    <t>4.- El Sacrificio</t>
  </si>
  <si>
    <t>5.- La Nueva Situación</t>
  </si>
  <si>
    <t xml:space="preserve">Leer </t>
  </si>
  <si>
    <t>Así</t>
  </si>
  <si>
    <t>Leer Así</t>
  </si>
  <si>
    <t xml:space="preserve">Este procedimiento es para aquellos que desean experimentar con la noción de la reencarnación. Proporciona una perspectiva de tres niveles de nuestro tránsito, y se despliega en la forma de la Runa de la Fertilidad, Inguz. Las runas representan: 
1. Circunstancias del nacimiento y la infancia,     
2. Tu presente,  
3. Futuro en esta vida,     
4. Encarnación pasada, y
5. Encarnación futura. Las runas deben colocarse de la siguiente manera:
</t>
  </si>
  <si>
    <t>LA CUESTIÓN aquí es controlar las emociones. Durante los momentos de transición, de cambios en el curso de la vida y de autotransformación acelerada, es importante no dejarse arrastrar por las emociones, ya sean de euforia o de depresión. Las nuevas oportunidades y los retos son típicos de esta runa. Y con ellos pueden llegar intrusiones e influencias no deseadas. Algiz es un espejo para el Guerrero Espiritual, aquel cuya batalla siempre es con el yo. La protección del Guerrero es como los cuernos curvos del alce, o el susurro de advertencia de los juncos, pues ambos sirven para mantener un espacio abierto a tu alrededor. Recuerda que la acción correcta y la conducta adecuada oportunas son tu única protección. Si te encuentras sintiendo dolor, observa ese dolor, permanece con él. No intentes correr el velo y escapar de la vida negando lo que sucede. Progresaras; saber eso es tu protección.</t>
  </si>
  <si>
    <t>FEHU ES UNA RUNA de realización -ambición satisfecha, amor compartido, recompensas recibidas-, que promete sustento, del más mundano al más sagrado y Divino. Pues si es verdad el antiguo principio «Arriba igual que abajo», entonces también estamos aquí para sustentar a Dios. Esta runa requiere una profunda reflexión sobre el significado del beneficio y la ganancia en la vida. Examina con atención si lo que necesitas para tu bienestar son riquezas y posesiones o, más bien, autocontrol y desarrollo de la voluntad. Otra preocupación de Fehu es la conservación de lo que ya se ha ganado. Insta a la vigilancia y a la continua atención, en especial en tiempos de buena fortuna, ya que es entonces cuando es probable que el éxito se te suba a la cabeza  o te comportes de modo temerario. Disfruta de tu buena suerte y no olvides compartirla: la marca del yo bien nutrido es la capacidad y la disposición para nutrir a otros.</t>
  </si>
  <si>
    <t>RUNAS</t>
  </si>
  <si>
    <t>DERECHO</t>
  </si>
  <si>
    <t>MANNAZ</t>
  </si>
  <si>
    <t>GEBO</t>
  </si>
  <si>
    <t>ANSUZ</t>
  </si>
  <si>
    <t>OTHILA</t>
  </si>
  <si>
    <t>URUZ</t>
  </si>
  <si>
    <t>PERTH</t>
  </si>
  <si>
    <t>NAUTHIZ</t>
  </si>
  <si>
    <t>INGUZ</t>
  </si>
  <si>
    <t>EIHWAZ</t>
  </si>
  <si>
    <t>ALGIZ</t>
  </si>
  <si>
    <t>FEHU</t>
  </si>
  <si>
    <t>WUNJO</t>
  </si>
  <si>
    <t>JERA</t>
  </si>
  <si>
    <t>KANO</t>
  </si>
  <si>
    <t>TEIWAZ</t>
  </si>
  <si>
    <t>BERKANA</t>
  </si>
  <si>
    <t>EHWAZ</t>
  </si>
  <si>
    <t>LAGUZ</t>
  </si>
  <si>
    <t>HAGALAZ</t>
  </si>
  <si>
    <t>RAIDO</t>
  </si>
  <si>
    <t>THURISAZ</t>
  </si>
  <si>
    <t>DAGAZ</t>
  </si>
  <si>
    <t>ISA</t>
  </si>
  <si>
    <t>SOWELU</t>
  </si>
  <si>
    <t>LA RUNA BLANCA</t>
  </si>
  <si>
    <t>NÚMERO</t>
  </si>
  <si>
    <t>MANNAZD</t>
  </si>
  <si>
    <t>ANSUZD</t>
  </si>
  <si>
    <t>OTHILAD</t>
  </si>
  <si>
    <t>URUZD</t>
  </si>
  <si>
    <t>PERTHD</t>
  </si>
  <si>
    <t>NAUTHIZD</t>
  </si>
  <si>
    <t xml:space="preserve">INGUZ </t>
  </si>
  <si>
    <t xml:space="preserve">GEBO </t>
  </si>
  <si>
    <t xml:space="preserve">EIHWAZ </t>
  </si>
  <si>
    <t>ALGIZD</t>
  </si>
  <si>
    <t>FEHUD</t>
  </si>
  <si>
    <t>WUNJOD</t>
  </si>
  <si>
    <t xml:space="preserve">JERA </t>
  </si>
  <si>
    <t>KANOD</t>
  </si>
  <si>
    <t>TEIWAZD</t>
  </si>
  <si>
    <t>BERKANAD</t>
  </si>
  <si>
    <t>EHWAZD</t>
  </si>
  <si>
    <t>LAGUZD</t>
  </si>
  <si>
    <t xml:space="preserve">HAGALAZ </t>
  </si>
  <si>
    <t>RAIDOD</t>
  </si>
  <si>
    <t>THURISAZD</t>
  </si>
  <si>
    <t xml:space="preserve">DAGAZ </t>
  </si>
  <si>
    <t xml:space="preserve">ISA </t>
  </si>
  <si>
    <t xml:space="preserve">SOWELU </t>
  </si>
  <si>
    <t xml:space="preserve">LA RUNA BLANCA </t>
  </si>
  <si>
    <t>MANNAZI</t>
  </si>
  <si>
    <t>ANSUZI</t>
  </si>
  <si>
    <t>OTHILAI</t>
  </si>
  <si>
    <t>URUZI</t>
  </si>
  <si>
    <t>PERTHI</t>
  </si>
  <si>
    <t>NAUTHIZI</t>
  </si>
  <si>
    <t>ALGIZI</t>
  </si>
  <si>
    <t>FEHUI</t>
  </si>
  <si>
    <t>WUNJOI</t>
  </si>
  <si>
    <t>KANOI</t>
  </si>
  <si>
    <t>TEIWAZI</t>
  </si>
  <si>
    <t>BERKANAI</t>
  </si>
  <si>
    <t>EHWAZI</t>
  </si>
  <si>
    <t>LAGUZI</t>
  </si>
  <si>
    <t>RAIDOI</t>
  </si>
  <si>
    <t>THURISAZI</t>
  </si>
  <si>
    <t>SE LEE ASÍ</t>
  </si>
  <si>
    <t>Paco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</si>
</sst>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2">
    <font>
      <sz val="10"/>
      <name val="Arial"/>
      <family val="0"/>
    </font>
    <font>
      <sz val="8"/>
      <name val="Arial"/>
      <family val="2"/>
    </font>
    <font>
      <i/>
      <sz val="10"/>
      <name val="Arial"/>
      <family val="2"/>
    </font>
    <font>
      <b/>
      <sz val="10"/>
      <name val="Arial"/>
      <family val="2"/>
    </font>
    <font>
      <b/>
      <sz val="10"/>
      <color indexed="9"/>
      <name val="Arial"/>
      <family val="2"/>
    </font>
    <font>
      <sz val="10"/>
      <color indexed="9"/>
      <name val="Arial"/>
      <family val="2"/>
    </font>
    <font>
      <sz val="10"/>
      <color indexed="43"/>
      <name val="Arial"/>
      <family val="2"/>
    </font>
    <font>
      <i/>
      <sz val="12"/>
      <color indexed="16"/>
      <name val="Belwe Cn BT"/>
      <family val="1"/>
    </font>
    <font>
      <b/>
      <i/>
      <sz val="12"/>
      <color indexed="16"/>
      <name val="Belwe Cn BT"/>
      <family val="1"/>
    </font>
    <font>
      <i/>
      <sz val="10"/>
      <color indexed="16"/>
      <name val="Arial"/>
      <family val="2"/>
    </font>
    <font>
      <b/>
      <i/>
      <sz val="10"/>
      <color indexed="16"/>
      <name val="Arial"/>
      <family val="2"/>
    </font>
    <font>
      <i/>
      <sz val="12"/>
      <name val="Belwe Cn BT"/>
      <family val="1"/>
    </font>
    <font>
      <sz val="10"/>
      <color indexed="16"/>
      <name val="Arial"/>
      <family val="2"/>
    </font>
    <font>
      <b/>
      <sz val="10"/>
      <color indexed="16"/>
      <name val="Arial"/>
      <family val="2"/>
    </font>
    <font>
      <b/>
      <i/>
      <sz val="10"/>
      <name val="Arial"/>
      <family val="2"/>
    </font>
    <font>
      <b/>
      <i/>
      <sz val="12"/>
      <name val="Belwe Cn BT"/>
      <family val="1"/>
    </font>
    <font>
      <b/>
      <sz val="26"/>
      <name val="Arial"/>
      <family val="2"/>
    </font>
    <font>
      <b/>
      <sz val="26"/>
      <color indexed="16"/>
      <name val="Arial"/>
      <family val="2"/>
    </font>
    <font>
      <sz val="7"/>
      <name val="Arial"/>
      <family val="2"/>
    </font>
    <font>
      <b/>
      <sz val="7"/>
      <name val="Arial"/>
      <family val="2"/>
    </font>
    <font>
      <b/>
      <sz val="18"/>
      <name val="Arial"/>
      <family val="2"/>
    </font>
    <font>
      <b/>
      <sz val="16"/>
      <name val="Arial"/>
      <family val="2"/>
    </font>
    <font>
      <b/>
      <i/>
      <sz val="7"/>
      <name val="Arial"/>
      <family val="2"/>
    </font>
    <font>
      <sz val="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8"/>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i/>
      <sz val="18"/>
      <color theme="1"/>
      <name val="Calibri"/>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3"/>
        <bgColor indexed="64"/>
      </patternFill>
    </fill>
    <fill>
      <patternFill patternType="solid">
        <fgColor theme="1"/>
        <bgColor indexed="64"/>
      </patternFill>
    </fill>
    <fill>
      <patternFill patternType="solid">
        <fgColor indexed="17"/>
        <bgColor indexed="64"/>
      </patternFill>
    </fill>
    <fill>
      <patternFill patternType="solid">
        <fgColor indexed="51"/>
        <bgColor indexed="64"/>
      </patternFill>
    </fill>
    <fill>
      <patternFill patternType="solid">
        <fgColor indexed="8"/>
        <bgColor indexed="64"/>
      </patternFill>
    </fill>
    <fill>
      <patternFill patternType="solid">
        <fgColor indexed="13"/>
        <bgColor indexed="64"/>
      </patternFill>
    </fill>
    <fill>
      <patternFill patternType="solid">
        <fgColor indexed="1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75">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3" fillId="0" borderId="0" xfId="0" applyFont="1" applyAlignment="1">
      <alignment vertical="center" wrapText="1"/>
    </xf>
    <xf numFmtId="0" fontId="4" fillId="33" borderId="0" xfId="0" applyFont="1" applyFill="1" applyBorder="1" applyAlignment="1">
      <alignment horizontal="center"/>
    </xf>
    <xf numFmtId="0" fontId="3" fillId="0" borderId="0" xfId="0"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Border="1" applyAlignment="1">
      <alignment/>
    </xf>
    <xf numFmtId="0" fontId="0" fillId="34" borderId="12" xfId="0" applyFill="1" applyBorder="1" applyAlignment="1">
      <alignment/>
    </xf>
    <xf numFmtId="0" fontId="3" fillId="34" borderId="13" xfId="0" applyFont="1" applyFill="1" applyBorder="1" applyAlignment="1">
      <alignment horizontal="center"/>
    </xf>
    <xf numFmtId="0" fontId="0" fillId="34" borderId="0" xfId="0" applyFill="1" applyBorder="1" applyAlignment="1">
      <alignment/>
    </xf>
    <xf numFmtId="0" fontId="0" fillId="34" borderId="14" xfId="0" applyFill="1" applyBorder="1" applyAlignment="1">
      <alignment/>
    </xf>
    <xf numFmtId="0" fontId="0" fillId="34" borderId="15" xfId="0" applyFill="1" applyBorder="1" applyAlignment="1">
      <alignment/>
    </xf>
    <xf numFmtId="0" fontId="3" fillId="34" borderId="0" xfId="0" applyFont="1" applyFill="1" applyBorder="1" applyAlignment="1">
      <alignment horizontal="center"/>
    </xf>
    <xf numFmtId="0" fontId="3" fillId="34" borderId="16" xfId="0" applyFont="1" applyFill="1" applyBorder="1" applyAlignment="1">
      <alignment horizontal="center"/>
    </xf>
    <xf numFmtId="0" fontId="0" fillId="34" borderId="17" xfId="0" applyFill="1" applyBorder="1" applyAlignment="1">
      <alignment/>
    </xf>
    <xf numFmtId="0" fontId="0" fillId="34" borderId="13" xfId="0" applyFill="1" applyBorder="1" applyAlignment="1">
      <alignment/>
    </xf>
    <xf numFmtId="0" fontId="0" fillId="34" borderId="11" xfId="0" applyFill="1" applyBorder="1" applyAlignment="1">
      <alignment/>
    </xf>
    <xf numFmtId="0" fontId="3" fillId="34" borderId="14" xfId="0" applyFont="1" applyFill="1" applyBorder="1" applyAlignment="1">
      <alignment horizontal="center"/>
    </xf>
    <xf numFmtId="0" fontId="0" fillId="34" borderId="16" xfId="0" applyFill="1" applyBorder="1" applyAlignment="1">
      <alignment/>
    </xf>
    <xf numFmtId="0" fontId="3" fillId="34" borderId="17" xfId="0" applyFont="1" applyFill="1" applyBorder="1" applyAlignment="1">
      <alignment horizontal="center"/>
    </xf>
    <xf numFmtId="0" fontId="3" fillId="34" borderId="12" xfId="0" applyFont="1" applyFill="1" applyBorder="1" applyAlignment="1">
      <alignment horizontal="center"/>
    </xf>
    <xf numFmtId="0" fontId="0" fillId="34" borderId="10" xfId="0" applyFill="1" applyBorder="1" applyAlignment="1">
      <alignment/>
    </xf>
    <xf numFmtId="0" fontId="6" fillId="34" borderId="12" xfId="0" applyFont="1" applyFill="1" applyBorder="1" applyAlignment="1">
      <alignment horizontal="center"/>
    </xf>
    <xf numFmtId="0" fontId="9" fillId="0" borderId="0" xfId="0" applyFont="1" applyAlignment="1">
      <alignment horizontal="justify" vertical="center"/>
    </xf>
    <xf numFmtId="0" fontId="0" fillId="0" borderId="0" xfId="0" applyAlignment="1">
      <alignment horizontal="justify" vertical="center"/>
    </xf>
    <xf numFmtId="0" fontId="0"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xf>
    <xf numFmtId="0" fontId="13" fillId="0" borderId="0" xfId="0" applyFont="1" applyAlignment="1">
      <alignment horizontal="justify" vertical="center"/>
    </xf>
    <xf numFmtId="0" fontId="3" fillId="0" borderId="0" xfId="0" applyFont="1" applyAlignment="1">
      <alignment horizontal="justify" vertical="center"/>
    </xf>
    <xf numFmtId="0" fontId="0" fillId="0" borderId="0" xfId="0" applyFont="1" applyAlignment="1">
      <alignment horizontal="justify"/>
    </xf>
    <xf numFmtId="0" fontId="12" fillId="0" borderId="0" xfId="0" applyFont="1" applyAlignment="1">
      <alignment horizontal="justify" vertical="top"/>
    </xf>
    <xf numFmtId="0" fontId="0" fillId="0" borderId="0" xfId="0" applyFont="1" applyAlignment="1">
      <alignment horizontal="justify" vertical="top"/>
    </xf>
    <xf numFmtId="0" fontId="9" fillId="0" borderId="0" xfId="0" applyFont="1" applyAlignment="1">
      <alignment horizontal="justify" vertical="top"/>
    </xf>
    <xf numFmtId="0" fontId="0" fillId="0" borderId="0" xfId="0" applyAlignment="1">
      <alignment horizontal="justify" vertical="top"/>
    </xf>
    <xf numFmtId="0" fontId="14" fillId="0" borderId="0" xfId="0" applyFont="1" applyAlignment="1">
      <alignment horizontal="justify" vertical="top"/>
    </xf>
    <xf numFmtId="0" fontId="3" fillId="0" borderId="0" xfId="0" applyFont="1" applyAlignment="1">
      <alignment horizontal="justify"/>
    </xf>
    <xf numFmtId="0" fontId="16"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horizontal="center" vertical="center"/>
    </xf>
    <xf numFmtId="0" fontId="10" fillId="0" borderId="0" xfId="0" applyFont="1" applyAlignment="1">
      <alignment horizontal="justify" vertical="top"/>
    </xf>
    <xf numFmtId="0" fontId="3" fillId="34" borderId="15" xfId="0" applyFont="1" applyFill="1" applyBorder="1" applyAlignment="1">
      <alignment horizontal="center"/>
    </xf>
    <xf numFmtId="0" fontId="18" fillId="0" borderId="0" xfId="0" applyFont="1" applyBorder="1" applyAlignment="1">
      <alignment vertical="center" wrapText="1"/>
    </xf>
    <xf numFmtId="0" fontId="18" fillId="0" borderId="0" xfId="0" applyFont="1" applyBorder="1" applyAlignment="1">
      <alignment vertical="top" wrapText="1"/>
    </xf>
    <xf numFmtId="0" fontId="19" fillId="0" borderId="0" xfId="0" applyFont="1" applyBorder="1" applyAlignment="1">
      <alignment horizontal="justify" vertical="center" wrapText="1"/>
    </xf>
    <xf numFmtId="0" fontId="18" fillId="0" borderId="12" xfId="0" applyFont="1" applyBorder="1" applyAlignment="1">
      <alignment horizontal="justify" vertical="top" wrapText="1"/>
    </xf>
    <xf numFmtId="0" fontId="18" fillId="0" borderId="14" xfId="0" applyFont="1" applyBorder="1" applyAlignment="1">
      <alignment horizontal="justify" vertical="top" wrapText="1"/>
    </xf>
    <xf numFmtId="0" fontId="4" fillId="33" borderId="18" xfId="0" applyFont="1" applyFill="1" applyBorder="1" applyAlignment="1">
      <alignment horizontal="center"/>
    </xf>
    <xf numFmtId="0" fontId="4" fillId="33" borderId="19" xfId="0" applyFont="1" applyFill="1" applyBorder="1" applyAlignment="1">
      <alignment horizontal="center"/>
    </xf>
    <xf numFmtId="0" fontId="0" fillId="34" borderId="0" xfId="0" applyFill="1" applyAlignment="1">
      <alignment/>
    </xf>
    <xf numFmtId="0" fontId="3" fillId="34" borderId="0" xfId="0" applyFont="1" applyFill="1" applyBorder="1" applyAlignment="1">
      <alignment vertical="center" wrapText="1"/>
    </xf>
    <xf numFmtId="0" fontId="3" fillId="34" borderId="11" xfId="0" applyFont="1" applyFill="1" applyBorder="1" applyAlignment="1">
      <alignment vertical="center" wrapText="1"/>
    </xf>
    <xf numFmtId="0" fontId="3" fillId="0" borderId="14" xfId="0" applyFont="1" applyBorder="1" applyAlignment="1">
      <alignment horizontal="center"/>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14" fillId="0" borderId="0" xfId="0" applyFont="1" applyAlignment="1">
      <alignment horizontal="center"/>
    </xf>
    <xf numFmtId="0" fontId="22" fillId="0" borderId="0" xfId="0" applyFont="1" applyBorder="1" applyAlignment="1">
      <alignment horizontal="center" vertical="center" wrapText="1"/>
    </xf>
    <xf numFmtId="0" fontId="14" fillId="0" borderId="0" xfId="0" applyFont="1" applyAlignment="1">
      <alignment horizontal="left"/>
    </xf>
    <xf numFmtId="0" fontId="3" fillId="0" borderId="0" xfId="0" applyFont="1" applyAlignment="1">
      <alignment horizontal="left"/>
    </xf>
    <xf numFmtId="0" fontId="0" fillId="0" borderId="0" xfId="0" applyAlignment="1">
      <alignment vertical="center"/>
    </xf>
    <xf numFmtId="0" fontId="47" fillId="35" borderId="20" xfId="0" applyFont="1" applyFill="1" applyBorder="1" applyAlignment="1">
      <alignment horizontal="center" vertical="center"/>
    </xf>
    <xf numFmtId="0" fontId="47" fillId="35" borderId="21" xfId="0" applyFont="1" applyFill="1" applyBorder="1" applyAlignment="1">
      <alignment horizontal="center" vertical="center"/>
    </xf>
    <xf numFmtId="0" fontId="47" fillId="35" borderId="22" xfId="0" applyFont="1" applyFill="1" applyBorder="1" applyAlignment="1">
      <alignment horizontal="center" vertical="center"/>
    </xf>
    <xf numFmtId="0" fontId="60" fillId="0" borderId="23" xfId="0" applyFont="1" applyBorder="1" applyAlignment="1">
      <alignment horizontal="center" vertical="center"/>
    </xf>
    <xf numFmtId="0" fontId="60" fillId="0" borderId="0" xfId="0" applyFont="1" applyAlignment="1">
      <alignment horizontal="center" vertical="center"/>
    </xf>
    <xf numFmtId="0" fontId="61" fillId="0" borderId="0" xfId="0" applyFont="1" applyBorder="1" applyAlignment="1">
      <alignment horizontal="center"/>
    </xf>
    <xf numFmtId="0" fontId="0" fillId="0" borderId="0" xfId="0" applyAlignment="1">
      <alignment horizontal="center" vertical="center"/>
    </xf>
    <xf numFmtId="0" fontId="60" fillId="0" borderId="24" xfId="0" applyFont="1" applyBorder="1" applyAlignment="1">
      <alignment horizontal="center" vertical="center"/>
    </xf>
    <xf numFmtId="0" fontId="60" fillId="0" borderId="24" xfId="0" applyFont="1" applyBorder="1" applyAlignment="1">
      <alignment horizontal="center" vertical="center" wrapText="1"/>
    </xf>
    <xf numFmtId="0" fontId="23" fillId="0" borderId="25" xfId="0" applyFont="1" applyBorder="1" applyAlignment="1">
      <alignment horizontal="center" vertical="center"/>
    </xf>
    <xf numFmtId="0" fontId="0" fillId="0" borderId="23" xfId="0" applyBorder="1" applyAlignment="1">
      <alignment/>
    </xf>
    <xf numFmtId="0" fontId="23"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23" fillId="0" borderId="29" xfId="0" applyFont="1" applyBorder="1" applyAlignment="1">
      <alignment horizontal="center" vertical="center"/>
    </xf>
    <xf numFmtId="0" fontId="60" fillId="0" borderId="30" xfId="0" applyFont="1" applyBorder="1" applyAlignment="1">
      <alignment horizontal="center" vertical="center"/>
    </xf>
    <xf numFmtId="0" fontId="0" fillId="0" borderId="31" xfId="0" applyBorder="1" applyAlignment="1">
      <alignment/>
    </xf>
    <xf numFmtId="0" fontId="3" fillId="0" borderId="0" xfId="0" applyFont="1" applyAlignment="1">
      <alignment horizontal="left" vertical="center"/>
    </xf>
    <xf numFmtId="0" fontId="0" fillId="0" borderId="0" xfId="0" applyFill="1" applyAlignment="1">
      <alignment horizontal="center" vertical="center"/>
    </xf>
    <xf numFmtId="0" fontId="4" fillId="36" borderId="0" xfId="0" applyFont="1" applyFill="1" applyAlignment="1">
      <alignment horizontal="center" vertical="center"/>
    </xf>
    <xf numFmtId="0" fontId="3" fillId="34" borderId="15" xfId="0" applyFont="1" applyFill="1" applyBorder="1" applyAlignment="1">
      <alignment horizontal="center"/>
    </xf>
    <xf numFmtId="0" fontId="3" fillId="34" borderId="14" xfId="0" applyFont="1" applyFill="1" applyBorder="1" applyAlignment="1">
      <alignment horizontal="center"/>
    </xf>
    <xf numFmtId="0" fontId="3" fillId="34" borderId="16" xfId="0" applyFont="1" applyFill="1" applyBorder="1" applyAlignment="1">
      <alignment horizontal="center"/>
    </xf>
    <xf numFmtId="0" fontId="18" fillId="0" borderId="17" xfId="0" applyFont="1" applyBorder="1" applyAlignment="1">
      <alignment horizontal="justify" vertical="top" wrapText="1"/>
    </xf>
    <xf numFmtId="0" fontId="18" fillId="0" borderId="12" xfId="0" applyFont="1" applyBorder="1" applyAlignment="1">
      <alignment horizontal="justify" vertical="top" wrapText="1"/>
    </xf>
    <xf numFmtId="0" fontId="18" fillId="0" borderId="13" xfId="0" applyFont="1" applyBorder="1" applyAlignment="1">
      <alignment horizontal="justify" vertical="top" wrapText="1"/>
    </xf>
    <xf numFmtId="0" fontId="18" fillId="0" borderId="10" xfId="0" applyFont="1" applyBorder="1" applyAlignment="1">
      <alignment horizontal="justify" vertical="top" wrapText="1"/>
    </xf>
    <xf numFmtId="0" fontId="18" fillId="0" borderId="0" xfId="0" applyFont="1" applyBorder="1" applyAlignment="1">
      <alignment horizontal="justify" vertical="top" wrapText="1"/>
    </xf>
    <xf numFmtId="0" fontId="18" fillId="0" borderId="11" xfId="0" applyFont="1" applyBorder="1" applyAlignment="1">
      <alignment horizontal="justify" vertical="top" wrapText="1"/>
    </xf>
    <xf numFmtId="0" fontId="18" fillId="0" borderId="15" xfId="0" applyFont="1" applyBorder="1" applyAlignment="1">
      <alignment horizontal="justify" vertical="top" wrapText="1"/>
    </xf>
    <xf numFmtId="0" fontId="18" fillId="0" borderId="14" xfId="0" applyFont="1" applyBorder="1" applyAlignment="1">
      <alignment horizontal="justify"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4" xfId="0" applyFont="1" applyBorder="1" applyAlignment="1">
      <alignment horizontal="justify" vertical="center" wrapText="1"/>
    </xf>
    <xf numFmtId="0" fontId="19" fillId="0" borderId="16" xfId="0" applyFont="1" applyBorder="1" applyAlignment="1">
      <alignment horizontal="justify" vertical="center" wrapText="1"/>
    </xf>
    <xf numFmtId="0" fontId="18" fillId="0" borderId="10" xfId="0" applyFont="1" applyBorder="1" applyAlignment="1">
      <alignment horizontal="justify" vertical="top"/>
    </xf>
    <xf numFmtId="0" fontId="18" fillId="0" borderId="0" xfId="0" applyFont="1" applyBorder="1" applyAlignment="1">
      <alignment horizontal="justify" vertical="top"/>
    </xf>
    <xf numFmtId="0" fontId="18" fillId="0" borderId="11" xfId="0" applyFont="1" applyBorder="1" applyAlignment="1">
      <alignment horizontal="justify" vertical="top"/>
    </xf>
    <xf numFmtId="0" fontId="18" fillId="0" borderId="15" xfId="0" applyFont="1" applyBorder="1" applyAlignment="1">
      <alignment horizontal="justify" vertical="top"/>
    </xf>
    <xf numFmtId="0" fontId="18" fillId="0" borderId="14" xfId="0" applyFont="1" applyBorder="1" applyAlignment="1">
      <alignment horizontal="justify" vertical="top"/>
    </xf>
    <xf numFmtId="0" fontId="18" fillId="0" borderId="16" xfId="0" applyFont="1" applyBorder="1" applyAlignment="1">
      <alignment horizontal="justify" vertical="top"/>
    </xf>
    <xf numFmtId="0" fontId="20" fillId="37" borderId="18" xfId="0" applyFont="1" applyFill="1" applyBorder="1" applyAlignment="1">
      <alignment horizontal="center"/>
    </xf>
    <xf numFmtId="0" fontId="20" fillId="37" borderId="32" xfId="0" applyFont="1" applyFill="1" applyBorder="1" applyAlignment="1">
      <alignment horizontal="center"/>
    </xf>
    <xf numFmtId="0" fontId="20" fillId="37" borderId="33" xfId="0" applyFont="1" applyFill="1" applyBorder="1" applyAlignment="1">
      <alignment horizontal="center"/>
    </xf>
    <xf numFmtId="0" fontId="18" fillId="0" borderId="17" xfId="0" applyFont="1" applyBorder="1" applyAlignment="1">
      <alignment horizontal="justify" vertical="top" wrapText="1"/>
    </xf>
    <xf numFmtId="0" fontId="18" fillId="0" borderId="12" xfId="0" applyFont="1" applyBorder="1" applyAlignment="1">
      <alignment horizontal="justify" vertical="top" wrapText="1"/>
    </xf>
    <xf numFmtId="0" fontId="18" fillId="0" borderId="13" xfId="0" applyFont="1" applyBorder="1" applyAlignment="1">
      <alignment horizontal="justify" vertical="top" wrapText="1"/>
    </xf>
    <xf numFmtId="0" fontId="18" fillId="0" borderId="10" xfId="0" applyFont="1" applyBorder="1" applyAlignment="1">
      <alignment horizontal="justify" vertical="top" wrapText="1"/>
    </xf>
    <xf numFmtId="0" fontId="18" fillId="0" borderId="0" xfId="0" applyFont="1" applyBorder="1" applyAlignment="1">
      <alignment horizontal="justify" vertical="top" wrapText="1"/>
    </xf>
    <xf numFmtId="0" fontId="18" fillId="0" borderId="11" xfId="0" applyFont="1" applyBorder="1" applyAlignment="1">
      <alignment horizontal="justify" vertical="top" wrapText="1"/>
    </xf>
    <xf numFmtId="0" fontId="4" fillId="38" borderId="18" xfId="0" applyFont="1" applyFill="1" applyBorder="1" applyAlignment="1">
      <alignment horizontal="center"/>
    </xf>
    <xf numFmtId="0" fontId="4" fillId="38" borderId="33" xfId="0" applyFont="1" applyFill="1"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20" fillId="39" borderId="18" xfId="0" applyFont="1" applyFill="1" applyBorder="1" applyAlignment="1">
      <alignment horizontal="center"/>
    </xf>
    <xf numFmtId="0" fontId="20" fillId="39" borderId="32" xfId="0" applyFont="1" applyFill="1" applyBorder="1" applyAlignment="1">
      <alignment horizontal="center"/>
    </xf>
    <xf numFmtId="0" fontId="20" fillId="39" borderId="33" xfId="0" applyFont="1" applyFill="1" applyBorder="1" applyAlignment="1">
      <alignment horizontal="center"/>
    </xf>
    <xf numFmtId="0" fontId="19" fillId="0" borderId="18"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4" fillId="40" borderId="0" xfId="0" applyFont="1" applyFill="1" applyAlignment="1" applyProtection="1">
      <alignment horizontal="center" vertical="center" wrapText="1"/>
      <protection locked="0"/>
    </xf>
    <xf numFmtId="0" fontId="18" fillId="0" borderId="12" xfId="0" applyFont="1" applyBorder="1" applyAlignment="1">
      <alignment horizontal="center" vertical="top" wrapText="1"/>
    </xf>
    <xf numFmtId="0" fontId="18" fillId="0" borderId="0" xfId="0" applyFont="1" applyBorder="1" applyAlignment="1">
      <alignment horizontal="center" vertical="top" wrapText="1"/>
    </xf>
    <xf numFmtId="0" fontId="18" fillId="0" borderId="14" xfId="0" applyFont="1"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34" borderId="13" xfId="0" applyFill="1" applyBorder="1" applyAlignment="1">
      <alignment horizontal="center"/>
    </xf>
    <xf numFmtId="0" fontId="0" fillId="34" borderId="11" xfId="0" applyFill="1" applyBorder="1" applyAlignment="1">
      <alignment horizontal="center"/>
    </xf>
    <xf numFmtId="0" fontId="4" fillId="38" borderId="17"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40" borderId="0" xfId="0" applyFont="1" applyFill="1" applyAlignment="1">
      <alignment horizontal="center" vertical="center" wrapText="1"/>
    </xf>
    <xf numFmtId="0" fontId="5" fillId="0" borderId="0" xfId="0" applyFont="1" applyAlignment="1">
      <alignment horizontal="center"/>
    </xf>
    <xf numFmtId="0" fontId="5" fillId="0" borderId="14" xfId="0" applyFont="1" applyBorder="1" applyAlignment="1">
      <alignment horizontal="center"/>
    </xf>
    <xf numFmtId="0" fontId="4" fillId="38" borderId="18" xfId="0" applyFont="1" applyFill="1" applyBorder="1" applyAlignment="1">
      <alignment horizontal="center" vertical="center" wrapText="1"/>
    </xf>
    <xf numFmtId="0" fontId="4" fillId="38" borderId="32" xfId="0" applyFont="1" applyFill="1" applyBorder="1" applyAlignment="1">
      <alignment horizontal="center" vertical="center" wrapText="1"/>
    </xf>
    <xf numFmtId="0" fontId="4" fillId="38" borderId="33" xfId="0" applyFont="1" applyFill="1" applyBorder="1" applyAlignment="1">
      <alignment horizontal="center" vertical="center" wrapText="1"/>
    </xf>
    <xf numFmtId="0" fontId="18" fillId="34" borderId="17" xfId="0" applyFont="1" applyFill="1" applyBorder="1" applyAlignment="1">
      <alignment horizontal="justify" vertical="top"/>
    </xf>
    <xf numFmtId="0" fontId="18" fillId="34" borderId="12" xfId="0" applyFont="1" applyFill="1" applyBorder="1" applyAlignment="1">
      <alignment horizontal="justify" vertical="top"/>
    </xf>
    <xf numFmtId="0" fontId="18" fillId="34" borderId="10" xfId="0" applyFont="1" applyFill="1" applyBorder="1" applyAlignment="1">
      <alignment horizontal="justify" vertical="top"/>
    </xf>
    <xf numFmtId="0" fontId="18" fillId="34" borderId="0" xfId="0" applyFont="1" applyFill="1" applyBorder="1" applyAlignment="1">
      <alignment horizontal="justify" vertical="top"/>
    </xf>
    <xf numFmtId="0" fontId="18" fillId="34" borderId="15" xfId="0" applyFont="1" applyFill="1" applyBorder="1" applyAlignment="1">
      <alignment horizontal="justify" vertical="top"/>
    </xf>
    <xf numFmtId="0" fontId="18" fillId="34" borderId="14" xfId="0" applyFont="1" applyFill="1" applyBorder="1" applyAlignment="1">
      <alignment horizontal="justify" vertical="top"/>
    </xf>
    <xf numFmtId="0" fontId="18" fillId="34" borderId="13" xfId="0" applyFont="1" applyFill="1" applyBorder="1" applyAlignment="1">
      <alignment horizontal="justify" vertical="top"/>
    </xf>
    <xf numFmtId="0" fontId="18" fillId="34" borderId="11" xfId="0" applyFont="1" applyFill="1" applyBorder="1" applyAlignment="1">
      <alignment horizontal="justify" vertical="top"/>
    </xf>
    <xf numFmtId="0" fontId="18" fillId="34" borderId="16" xfId="0" applyFont="1" applyFill="1" applyBorder="1" applyAlignment="1">
      <alignment horizontal="justify" vertical="top"/>
    </xf>
    <xf numFmtId="0" fontId="21" fillId="37" borderId="18"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33" xfId="0" applyFont="1" applyFill="1" applyBorder="1" applyAlignment="1">
      <alignment horizontal="center" vertical="center" wrapText="1"/>
    </xf>
    <xf numFmtId="0" fontId="19" fillId="0" borderId="17"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6"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s>
</file>

<file path=xl/drawings/_rels/drawing5.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20.jpeg" /><Relationship Id="rId3" Type="http://schemas.openxmlformats.org/officeDocument/2006/relationships/image" Target="../media/image21.jpeg" /><Relationship Id="rId4" Type="http://schemas.openxmlformats.org/officeDocument/2006/relationships/image" Target="../media/image22.jpeg" /><Relationship Id="rId5" Type="http://schemas.openxmlformats.org/officeDocument/2006/relationships/image" Target="../media/image23.jpeg" /><Relationship Id="rId6" Type="http://schemas.openxmlformats.org/officeDocument/2006/relationships/image" Target="../media/image24.jpeg" /><Relationship Id="rId7" Type="http://schemas.openxmlformats.org/officeDocument/2006/relationships/image" Target="../media/image25.jpeg" /><Relationship Id="rId8" Type="http://schemas.openxmlformats.org/officeDocument/2006/relationships/image" Target="../media/image26.jpeg" /><Relationship Id="rId9" Type="http://schemas.openxmlformats.org/officeDocument/2006/relationships/image" Target="../media/image27.jpeg" /><Relationship Id="rId10" Type="http://schemas.openxmlformats.org/officeDocument/2006/relationships/image" Target="../media/image28.jpeg" /><Relationship Id="rId11" Type="http://schemas.openxmlformats.org/officeDocument/2006/relationships/image" Target="../media/image29.jpeg" /><Relationship Id="rId12" Type="http://schemas.openxmlformats.org/officeDocument/2006/relationships/image" Target="../media/image30.jpeg" /><Relationship Id="rId13" Type="http://schemas.openxmlformats.org/officeDocument/2006/relationships/image" Target="../media/image31.jpeg" /><Relationship Id="rId14" Type="http://schemas.openxmlformats.org/officeDocument/2006/relationships/image" Target="../media/image32.jpeg" /><Relationship Id="rId15" Type="http://schemas.openxmlformats.org/officeDocument/2006/relationships/image" Target="../media/image33.jpeg" /><Relationship Id="rId16" Type="http://schemas.openxmlformats.org/officeDocument/2006/relationships/image" Target="../media/image34.jpeg" /><Relationship Id="rId17" Type="http://schemas.openxmlformats.org/officeDocument/2006/relationships/image" Target="../media/image35.jpeg" /><Relationship Id="rId18" Type="http://schemas.openxmlformats.org/officeDocument/2006/relationships/image" Target="../media/image36.jpeg" /><Relationship Id="rId19" Type="http://schemas.openxmlformats.org/officeDocument/2006/relationships/image" Target="../media/image37.jpeg" /><Relationship Id="rId20" Type="http://schemas.openxmlformats.org/officeDocument/2006/relationships/image" Target="../media/image38.jpeg" /><Relationship Id="rId21" Type="http://schemas.openxmlformats.org/officeDocument/2006/relationships/image" Target="../media/image39.jpeg" /><Relationship Id="rId22" Type="http://schemas.openxmlformats.org/officeDocument/2006/relationships/image" Target="../media/image40.jpeg" /><Relationship Id="rId23" Type="http://schemas.openxmlformats.org/officeDocument/2006/relationships/image" Target="../media/image41.jpeg" /><Relationship Id="rId24" Type="http://schemas.openxmlformats.org/officeDocument/2006/relationships/image" Target="../media/image42.jpeg" /><Relationship Id="rId25" Type="http://schemas.openxmlformats.org/officeDocument/2006/relationships/image" Target="../media/image43.png" /><Relationship Id="rId26" Type="http://schemas.openxmlformats.org/officeDocument/2006/relationships/image" Target="../media/image44.jpeg" /><Relationship Id="rId27" Type="http://schemas.openxmlformats.org/officeDocument/2006/relationships/image" Target="../media/image45.jpeg" /><Relationship Id="rId28" Type="http://schemas.openxmlformats.org/officeDocument/2006/relationships/image" Target="../media/image46.jpeg" /><Relationship Id="rId29" Type="http://schemas.openxmlformats.org/officeDocument/2006/relationships/image" Target="../media/image47.jpeg" /><Relationship Id="rId30" Type="http://schemas.openxmlformats.org/officeDocument/2006/relationships/image" Target="../media/image48.jpeg" /><Relationship Id="rId31" Type="http://schemas.openxmlformats.org/officeDocument/2006/relationships/image" Target="../media/image49.jpeg" /><Relationship Id="rId32" Type="http://schemas.openxmlformats.org/officeDocument/2006/relationships/image" Target="../media/image50.jpeg" /><Relationship Id="rId33" Type="http://schemas.openxmlformats.org/officeDocument/2006/relationships/image" Target="../media/image51.jpeg" /><Relationship Id="rId34" Type="http://schemas.openxmlformats.org/officeDocument/2006/relationships/image" Target="../media/image52.jpeg" /><Relationship Id="rId35" Type="http://schemas.openxmlformats.org/officeDocument/2006/relationships/image" Target="../media/image53.jpeg" /><Relationship Id="rId36" Type="http://schemas.openxmlformats.org/officeDocument/2006/relationships/image" Target="../media/image54.jpeg" /><Relationship Id="rId37" Type="http://schemas.openxmlformats.org/officeDocument/2006/relationships/image" Target="../media/image55.jpeg" /><Relationship Id="rId38" Type="http://schemas.openxmlformats.org/officeDocument/2006/relationships/image" Target="../media/image56.jpeg" /><Relationship Id="rId39" Type="http://schemas.openxmlformats.org/officeDocument/2006/relationships/image" Target="../media/image57.jpeg" /><Relationship Id="rId40" Type="http://schemas.openxmlformats.org/officeDocument/2006/relationships/image" Target="../media/image58.jpeg" /><Relationship Id="rId41" Type="http://schemas.openxmlformats.org/officeDocument/2006/relationships/image" Target="../media/image59.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8.emf" /><Relationship Id="rId5"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13.emf" /><Relationship Id="rId5" Type="http://schemas.openxmlformats.org/officeDocument/2006/relationships/image" Target="../media/image4.emf" /><Relationship Id="rId6" Type="http://schemas.openxmlformats.org/officeDocument/2006/relationships/image" Target="../media/image14.emf" /><Relationship Id="rId7"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15.emf" /><Relationship Id="rId5" Type="http://schemas.openxmlformats.org/officeDocument/2006/relationships/image" Target="../media/image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40</xdr:row>
      <xdr:rowOff>0</xdr:rowOff>
    </xdr:from>
    <xdr:to>
      <xdr:col>5</xdr:col>
      <xdr:colOff>571500</xdr:colOff>
      <xdr:row>40</xdr:row>
      <xdr:rowOff>0</xdr:rowOff>
    </xdr:to>
    <xdr:sp>
      <xdr:nvSpPr>
        <xdr:cNvPr id="1" name="Line 1"/>
        <xdr:cNvSpPr>
          <a:spLocks/>
        </xdr:cNvSpPr>
      </xdr:nvSpPr>
      <xdr:spPr>
        <a:xfrm flipH="1">
          <a:off x="3743325" y="6848475"/>
          <a:ext cx="29813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13</xdr:row>
      <xdr:rowOff>9525</xdr:rowOff>
    </xdr:from>
    <xdr:to>
      <xdr:col>5</xdr:col>
      <xdr:colOff>571500</xdr:colOff>
      <xdr:row>22</xdr:row>
      <xdr:rowOff>104775</xdr:rowOff>
    </xdr:to>
    <xdr:sp>
      <xdr:nvSpPr>
        <xdr:cNvPr id="1" name="Line 1"/>
        <xdr:cNvSpPr>
          <a:spLocks/>
        </xdr:cNvSpPr>
      </xdr:nvSpPr>
      <xdr:spPr>
        <a:xfrm>
          <a:off x="5553075" y="2343150"/>
          <a:ext cx="19050" cy="18097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29</xdr:row>
      <xdr:rowOff>133350</xdr:rowOff>
    </xdr:from>
    <xdr:to>
      <xdr:col>3</xdr:col>
      <xdr:colOff>523875</xdr:colOff>
      <xdr:row>40</xdr:row>
      <xdr:rowOff>123825</xdr:rowOff>
    </xdr:to>
    <xdr:sp>
      <xdr:nvSpPr>
        <xdr:cNvPr id="2" name="Line 2"/>
        <xdr:cNvSpPr>
          <a:spLocks/>
        </xdr:cNvSpPr>
      </xdr:nvSpPr>
      <xdr:spPr>
        <a:xfrm>
          <a:off x="3095625" y="5514975"/>
          <a:ext cx="0" cy="2085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48</xdr:row>
      <xdr:rowOff>66675</xdr:rowOff>
    </xdr:from>
    <xdr:to>
      <xdr:col>5</xdr:col>
      <xdr:colOff>523875</xdr:colOff>
      <xdr:row>59</xdr:row>
      <xdr:rowOff>57150</xdr:rowOff>
    </xdr:to>
    <xdr:sp>
      <xdr:nvSpPr>
        <xdr:cNvPr id="3" name="Line 3"/>
        <xdr:cNvSpPr>
          <a:spLocks/>
        </xdr:cNvSpPr>
      </xdr:nvSpPr>
      <xdr:spPr>
        <a:xfrm>
          <a:off x="5524500" y="9067800"/>
          <a:ext cx="0" cy="2085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66</xdr:row>
      <xdr:rowOff>104775</xdr:rowOff>
    </xdr:from>
    <xdr:to>
      <xdr:col>3</xdr:col>
      <xdr:colOff>504825</xdr:colOff>
      <xdr:row>77</xdr:row>
      <xdr:rowOff>95250</xdr:rowOff>
    </xdr:to>
    <xdr:sp>
      <xdr:nvSpPr>
        <xdr:cNvPr id="4" name="Line 4"/>
        <xdr:cNvSpPr>
          <a:spLocks/>
        </xdr:cNvSpPr>
      </xdr:nvSpPr>
      <xdr:spPr>
        <a:xfrm>
          <a:off x="3076575" y="12534900"/>
          <a:ext cx="0" cy="2085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85</xdr:row>
      <xdr:rowOff>28575</xdr:rowOff>
    </xdr:from>
    <xdr:to>
      <xdr:col>5</xdr:col>
      <xdr:colOff>523875</xdr:colOff>
      <xdr:row>96</xdr:row>
      <xdr:rowOff>19050</xdr:rowOff>
    </xdr:to>
    <xdr:sp>
      <xdr:nvSpPr>
        <xdr:cNvPr id="5" name="Line 5"/>
        <xdr:cNvSpPr>
          <a:spLocks/>
        </xdr:cNvSpPr>
      </xdr:nvSpPr>
      <xdr:spPr>
        <a:xfrm>
          <a:off x="5524500" y="16078200"/>
          <a:ext cx="0" cy="2085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247650</xdr:colOff>
      <xdr:row>65</xdr:row>
      <xdr:rowOff>9525</xdr:rowOff>
    </xdr:from>
    <xdr:to>
      <xdr:col>18</xdr:col>
      <xdr:colOff>314325</xdr:colOff>
      <xdr:row>77</xdr:row>
      <xdr:rowOff>123825</xdr:rowOff>
    </xdr:to>
    <xdr:sp>
      <xdr:nvSpPr>
        <xdr:cNvPr id="1" name="Line 1"/>
        <xdr:cNvSpPr>
          <a:spLocks/>
        </xdr:cNvSpPr>
      </xdr:nvSpPr>
      <xdr:spPr>
        <a:xfrm flipH="1">
          <a:off x="14249400" y="13277850"/>
          <a:ext cx="3038475" cy="2924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65</xdr:row>
      <xdr:rowOff>114300</xdr:rowOff>
    </xdr:from>
    <xdr:to>
      <xdr:col>5</xdr:col>
      <xdr:colOff>866775</xdr:colOff>
      <xdr:row>77</xdr:row>
      <xdr:rowOff>142875</xdr:rowOff>
    </xdr:to>
    <xdr:sp>
      <xdr:nvSpPr>
        <xdr:cNvPr id="2" name="Line 2"/>
        <xdr:cNvSpPr>
          <a:spLocks/>
        </xdr:cNvSpPr>
      </xdr:nvSpPr>
      <xdr:spPr>
        <a:xfrm>
          <a:off x="1343025" y="13382625"/>
          <a:ext cx="4505325" cy="283845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15</xdr:row>
      <xdr:rowOff>104775</xdr:rowOff>
    </xdr:from>
    <xdr:to>
      <xdr:col>5</xdr:col>
      <xdr:colOff>685800</xdr:colOff>
      <xdr:row>29</xdr:row>
      <xdr:rowOff>0</xdr:rowOff>
    </xdr:to>
    <xdr:sp>
      <xdr:nvSpPr>
        <xdr:cNvPr id="3" name="Line 4"/>
        <xdr:cNvSpPr>
          <a:spLocks/>
        </xdr:cNvSpPr>
      </xdr:nvSpPr>
      <xdr:spPr>
        <a:xfrm>
          <a:off x="5667375" y="3514725"/>
          <a:ext cx="0" cy="21717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65</xdr:row>
      <xdr:rowOff>266700</xdr:rowOff>
    </xdr:from>
    <xdr:to>
      <xdr:col>5</xdr:col>
      <xdr:colOff>828675</xdr:colOff>
      <xdr:row>92</xdr:row>
      <xdr:rowOff>47625</xdr:rowOff>
    </xdr:to>
    <xdr:sp>
      <xdr:nvSpPr>
        <xdr:cNvPr id="4" name="Line 5"/>
        <xdr:cNvSpPr>
          <a:spLocks/>
        </xdr:cNvSpPr>
      </xdr:nvSpPr>
      <xdr:spPr>
        <a:xfrm>
          <a:off x="1285875" y="13535025"/>
          <a:ext cx="4524375" cy="5895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81</xdr:row>
      <xdr:rowOff>85725</xdr:rowOff>
    </xdr:from>
    <xdr:to>
      <xdr:col>16</xdr:col>
      <xdr:colOff>0</xdr:colOff>
      <xdr:row>97</xdr:row>
      <xdr:rowOff>66675</xdr:rowOff>
    </xdr:to>
    <xdr:sp>
      <xdr:nvSpPr>
        <xdr:cNvPr id="5" name="Line 6"/>
        <xdr:cNvSpPr>
          <a:spLocks/>
        </xdr:cNvSpPr>
      </xdr:nvSpPr>
      <xdr:spPr>
        <a:xfrm>
          <a:off x="14763750" y="16811625"/>
          <a:ext cx="0" cy="344805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600075</xdr:colOff>
      <xdr:row>23</xdr:row>
      <xdr:rowOff>28575</xdr:rowOff>
    </xdr:from>
    <xdr:to>
      <xdr:col>15</xdr:col>
      <xdr:colOff>600075</xdr:colOff>
      <xdr:row>36</xdr:row>
      <xdr:rowOff>57150</xdr:rowOff>
    </xdr:to>
    <xdr:sp>
      <xdr:nvSpPr>
        <xdr:cNvPr id="6" name="Line 7"/>
        <xdr:cNvSpPr>
          <a:spLocks/>
        </xdr:cNvSpPr>
      </xdr:nvSpPr>
      <xdr:spPr>
        <a:xfrm>
          <a:off x="14601825" y="4733925"/>
          <a:ext cx="0" cy="30099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111</xdr:row>
      <xdr:rowOff>0</xdr:rowOff>
    </xdr:from>
    <xdr:to>
      <xdr:col>16</xdr:col>
      <xdr:colOff>9525</xdr:colOff>
      <xdr:row>111</xdr:row>
      <xdr:rowOff>0</xdr:rowOff>
    </xdr:to>
    <xdr:sp>
      <xdr:nvSpPr>
        <xdr:cNvPr id="7" name="Line 8"/>
        <xdr:cNvSpPr>
          <a:spLocks/>
        </xdr:cNvSpPr>
      </xdr:nvSpPr>
      <xdr:spPr>
        <a:xfrm flipV="1">
          <a:off x="14039850" y="23336250"/>
          <a:ext cx="733425" cy="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762000</xdr:colOff>
      <xdr:row>99</xdr:row>
      <xdr:rowOff>152400</xdr:rowOff>
    </xdr:from>
    <xdr:to>
      <xdr:col>15</xdr:col>
      <xdr:colOff>762000</xdr:colOff>
      <xdr:row>110</xdr:row>
      <xdr:rowOff>152400</xdr:rowOff>
    </xdr:to>
    <xdr:sp>
      <xdr:nvSpPr>
        <xdr:cNvPr id="8" name="Line 9"/>
        <xdr:cNvSpPr>
          <a:spLocks/>
        </xdr:cNvSpPr>
      </xdr:nvSpPr>
      <xdr:spPr>
        <a:xfrm flipV="1">
          <a:off x="14763750" y="20669250"/>
          <a:ext cx="0" cy="26574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1095375</xdr:colOff>
      <xdr:row>29</xdr:row>
      <xdr:rowOff>523875</xdr:rowOff>
    </xdr:from>
    <xdr:to>
      <xdr:col>14</xdr:col>
      <xdr:colOff>342900</xdr:colOff>
      <xdr:row>47</xdr:row>
      <xdr:rowOff>485775</xdr:rowOff>
    </xdr:to>
    <xdr:sp>
      <xdr:nvSpPr>
        <xdr:cNvPr id="1" name="Line 13"/>
        <xdr:cNvSpPr>
          <a:spLocks/>
        </xdr:cNvSpPr>
      </xdr:nvSpPr>
      <xdr:spPr>
        <a:xfrm>
          <a:off x="4648200" y="6210300"/>
          <a:ext cx="7677150" cy="375285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1076325</xdr:colOff>
      <xdr:row>11</xdr:row>
      <xdr:rowOff>523875</xdr:rowOff>
    </xdr:from>
    <xdr:to>
      <xdr:col>14</xdr:col>
      <xdr:colOff>371475</xdr:colOff>
      <xdr:row>29</xdr:row>
      <xdr:rowOff>485775</xdr:rowOff>
    </xdr:to>
    <xdr:sp>
      <xdr:nvSpPr>
        <xdr:cNvPr id="2" name="Line 9"/>
        <xdr:cNvSpPr>
          <a:spLocks/>
        </xdr:cNvSpPr>
      </xdr:nvSpPr>
      <xdr:spPr>
        <a:xfrm flipV="1">
          <a:off x="4629150" y="2428875"/>
          <a:ext cx="7724775" cy="3743325"/>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0</xdr:row>
      <xdr:rowOff>28575</xdr:rowOff>
    </xdr:from>
    <xdr:to>
      <xdr:col>14</xdr:col>
      <xdr:colOff>371475</xdr:colOff>
      <xdr:row>11</xdr:row>
      <xdr:rowOff>485775</xdr:rowOff>
    </xdr:to>
    <xdr:sp>
      <xdr:nvSpPr>
        <xdr:cNvPr id="3" name="Line 10"/>
        <xdr:cNvSpPr>
          <a:spLocks/>
        </xdr:cNvSpPr>
      </xdr:nvSpPr>
      <xdr:spPr>
        <a:xfrm flipH="1" flipV="1">
          <a:off x="4057650" y="28575"/>
          <a:ext cx="8296275" cy="236220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1114425</xdr:colOff>
      <xdr:row>11</xdr:row>
      <xdr:rowOff>457200</xdr:rowOff>
    </xdr:from>
    <xdr:to>
      <xdr:col>24</xdr:col>
      <xdr:colOff>381000</xdr:colOff>
      <xdr:row>29</xdr:row>
      <xdr:rowOff>523875</xdr:rowOff>
    </xdr:to>
    <xdr:sp>
      <xdr:nvSpPr>
        <xdr:cNvPr id="4" name="Line 11"/>
        <xdr:cNvSpPr>
          <a:spLocks/>
        </xdr:cNvSpPr>
      </xdr:nvSpPr>
      <xdr:spPr>
        <a:xfrm>
          <a:off x="13096875" y="2362200"/>
          <a:ext cx="7058025" cy="384810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1095375</xdr:colOff>
      <xdr:row>0</xdr:row>
      <xdr:rowOff>47625</xdr:rowOff>
    </xdr:from>
    <xdr:to>
      <xdr:col>24</xdr:col>
      <xdr:colOff>419100</xdr:colOff>
      <xdr:row>11</xdr:row>
      <xdr:rowOff>457200</xdr:rowOff>
    </xdr:to>
    <xdr:sp>
      <xdr:nvSpPr>
        <xdr:cNvPr id="5" name="Line 12"/>
        <xdr:cNvSpPr>
          <a:spLocks/>
        </xdr:cNvSpPr>
      </xdr:nvSpPr>
      <xdr:spPr>
        <a:xfrm flipV="1">
          <a:off x="13077825" y="47625"/>
          <a:ext cx="7115175" cy="2314575"/>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47</xdr:row>
      <xdr:rowOff>495300</xdr:rowOff>
    </xdr:from>
    <xdr:to>
      <xdr:col>14</xdr:col>
      <xdr:colOff>352425</xdr:colOff>
      <xdr:row>72</xdr:row>
      <xdr:rowOff>114300</xdr:rowOff>
    </xdr:to>
    <xdr:sp>
      <xdr:nvSpPr>
        <xdr:cNvPr id="6" name="Line 14"/>
        <xdr:cNvSpPr>
          <a:spLocks/>
        </xdr:cNvSpPr>
      </xdr:nvSpPr>
      <xdr:spPr>
        <a:xfrm flipH="1">
          <a:off x="4057650" y="9972675"/>
          <a:ext cx="8277225" cy="4543425"/>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1104900</xdr:colOff>
      <xdr:row>29</xdr:row>
      <xdr:rowOff>495300</xdr:rowOff>
    </xdr:from>
    <xdr:to>
      <xdr:col>24</xdr:col>
      <xdr:colOff>371475</xdr:colOff>
      <xdr:row>47</xdr:row>
      <xdr:rowOff>466725</xdr:rowOff>
    </xdr:to>
    <xdr:sp>
      <xdr:nvSpPr>
        <xdr:cNvPr id="7" name="Line 15"/>
        <xdr:cNvSpPr>
          <a:spLocks/>
        </xdr:cNvSpPr>
      </xdr:nvSpPr>
      <xdr:spPr>
        <a:xfrm flipV="1">
          <a:off x="13087350" y="6181725"/>
          <a:ext cx="7058025" cy="3762375"/>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1104900</xdr:colOff>
      <xdr:row>47</xdr:row>
      <xdr:rowOff>504825</xdr:rowOff>
    </xdr:from>
    <xdr:to>
      <xdr:col>24</xdr:col>
      <xdr:colOff>342900</xdr:colOff>
      <xdr:row>72</xdr:row>
      <xdr:rowOff>104775</xdr:rowOff>
    </xdr:to>
    <xdr:sp>
      <xdr:nvSpPr>
        <xdr:cNvPr id="8" name="Line 16"/>
        <xdr:cNvSpPr>
          <a:spLocks/>
        </xdr:cNvSpPr>
      </xdr:nvSpPr>
      <xdr:spPr>
        <a:xfrm>
          <a:off x="13087350" y="9982200"/>
          <a:ext cx="7029450" cy="4524375"/>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638175</xdr:colOff>
      <xdr:row>23</xdr:row>
      <xdr:rowOff>123825</xdr:rowOff>
    </xdr:from>
    <xdr:to>
      <xdr:col>21</xdr:col>
      <xdr:colOff>466725</xdr:colOff>
      <xdr:row>36</xdr:row>
      <xdr:rowOff>104775</xdr:rowOff>
    </xdr:to>
    <xdr:pic>
      <xdr:nvPicPr>
        <xdr:cNvPr id="9" name="Imagen 9"/>
        <xdr:cNvPicPr preferRelativeResize="1">
          <a:picLocks noChangeAspect="1"/>
        </xdr:cNvPicPr>
      </xdr:nvPicPr>
      <xdr:blipFill>
        <a:blip r:embed="rId1"/>
        <a:stretch>
          <a:fillRect/>
        </a:stretch>
      </xdr:blipFill>
      <xdr:spPr>
        <a:xfrm rot="2610578">
          <a:off x="14830425" y="4829175"/>
          <a:ext cx="3124200" cy="2962275"/>
        </a:xfrm>
        <a:prstGeom prst="rect">
          <a:avLst/>
        </a:prstGeom>
        <a:noFill/>
        <a:ln w="9525" cmpd="sng">
          <a:noFill/>
        </a:ln>
      </xdr:spPr>
    </xdr:pic>
    <xdr:clientData/>
  </xdr:twoCellAnchor>
  <xdr:twoCellAnchor editAs="oneCell">
    <xdr:from>
      <xdr:col>5</xdr:col>
      <xdr:colOff>714375</xdr:colOff>
      <xdr:row>19</xdr:row>
      <xdr:rowOff>85725</xdr:rowOff>
    </xdr:from>
    <xdr:to>
      <xdr:col>11</xdr:col>
      <xdr:colOff>342900</xdr:colOff>
      <xdr:row>40</xdr:row>
      <xdr:rowOff>76200</xdr:rowOff>
    </xdr:to>
    <xdr:pic>
      <xdr:nvPicPr>
        <xdr:cNvPr id="10" name="Imagen 10"/>
        <xdr:cNvPicPr preferRelativeResize="1">
          <a:picLocks noChangeAspect="1"/>
        </xdr:cNvPicPr>
      </xdr:nvPicPr>
      <xdr:blipFill>
        <a:blip r:embed="rId2"/>
        <a:stretch>
          <a:fillRect/>
        </a:stretch>
      </xdr:blipFill>
      <xdr:spPr>
        <a:xfrm>
          <a:off x="5715000" y="4143375"/>
          <a:ext cx="4324350" cy="4267200"/>
        </a:xfrm>
        <a:prstGeom prst="rect">
          <a:avLst/>
        </a:prstGeom>
        <a:noFill/>
        <a:ln w="9525" cmpd="sng">
          <a:noFill/>
        </a:ln>
      </xdr:spPr>
    </xdr:pic>
    <xdr:clientData/>
  </xdr:twoCellAnchor>
  <xdr:twoCellAnchor editAs="oneCell">
    <xdr:from>
      <xdr:col>7</xdr:col>
      <xdr:colOff>142875</xdr:colOff>
      <xdr:row>41</xdr:row>
      <xdr:rowOff>28575</xdr:rowOff>
    </xdr:from>
    <xdr:to>
      <xdr:col>11</xdr:col>
      <xdr:colOff>114300</xdr:colOff>
      <xdr:row>51</xdr:row>
      <xdr:rowOff>114300</xdr:rowOff>
    </xdr:to>
    <xdr:pic>
      <xdr:nvPicPr>
        <xdr:cNvPr id="11" name="Imagen 19"/>
        <xdr:cNvPicPr preferRelativeResize="1">
          <a:picLocks noChangeAspect="1"/>
        </xdr:cNvPicPr>
      </xdr:nvPicPr>
      <xdr:blipFill>
        <a:blip r:embed="rId1"/>
        <a:stretch>
          <a:fillRect/>
        </a:stretch>
      </xdr:blipFill>
      <xdr:spPr>
        <a:xfrm rot="14040628">
          <a:off x="7305675" y="8524875"/>
          <a:ext cx="2505075" cy="2571750"/>
        </a:xfrm>
        <a:prstGeom prst="rect">
          <a:avLst/>
        </a:prstGeom>
        <a:noFill/>
        <a:ln w="9525" cmpd="sng">
          <a:noFill/>
        </a:ln>
      </xdr:spPr>
    </xdr:pic>
    <xdr:clientData/>
  </xdr:twoCellAnchor>
  <xdr:twoCellAnchor editAs="oneCell">
    <xdr:from>
      <xdr:col>17</xdr:col>
      <xdr:colOff>400050</xdr:colOff>
      <xdr:row>46</xdr:row>
      <xdr:rowOff>171450</xdr:rowOff>
    </xdr:from>
    <xdr:to>
      <xdr:col>23</xdr:col>
      <xdr:colOff>676275</xdr:colOff>
      <xdr:row>67</xdr:row>
      <xdr:rowOff>152400</xdr:rowOff>
    </xdr:to>
    <xdr:pic>
      <xdr:nvPicPr>
        <xdr:cNvPr id="12" name="Imagen 20"/>
        <xdr:cNvPicPr preferRelativeResize="1">
          <a:picLocks noChangeAspect="1"/>
        </xdr:cNvPicPr>
      </xdr:nvPicPr>
      <xdr:blipFill>
        <a:blip r:embed="rId3"/>
        <a:stretch>
          <a:fillRect/>
        </a:stretch>
      </xdr:blipFill>
      <xdr:spPr>
        <a:xfrm>
          <a:off x="15354300" y="9477375"/>
          <a:ext cx="4333875" cy="426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xdr:row>
      <xdr:rowOff>85725</xdr:rowOff>
    </xdr:from>
    <xdr:to>
      <xdr:col>2</xdr:col>
      <xdr:colOff>638175</xdr:colOff>
      <xdr:row>2</xdr:row>
      <xdr:rowOff>828675</xdr:rowOff>
    </xdr:to>
    <xdr:pic>
      <xdr:nvPicPr>
        <xdr:cNvPr id="1" name="Imagen 124"/>
        <xdr:cNvPicPr preferRelativeResize="1">
          <a:picLocks noChangeAspect="1"/>
        </xdr:cNvPicPr>
      </xdr:nvPicPr>
      <xdr:blipFill>
        <a:blip r:embed="rId1"/>
        <a:srcRect l="15910" t="45262" r="12500"/>
        <a:stretch>
          <a:fillRect/>
        </a:stretch>
      </xdr:blipFill>
      <xdr:spPr>
        <a:xfrm>
          <a:off x="2057400" y="1295400"/>
          <a:ext cx="552450" cy="742950"/>
        </a:xfrm>
        <a:prstGeom prst="rect">
          <a:avLst/>
        </a:prstGeom>
        <a:noFill/>
        <a:ln w="9525" cmpd="sng">
          <a:noFill/>
        </a:ln>
      </xdr:spPr>
    </xdr:pic>
    <xdr:clientData/>
  </xdr:twoCellAnchor>
  <xdr:twoCellAnchor editAs="oneCell">
    <xdr:from>
      <xdr:col>2</xdr:col>
      <xdr:colOff>104775</xdr:colOff>
      <xdr:row>3</xdr:row>
      <xdr:rowOff>152400</xdr:rowOff>
    </xdr:from>
    <xdr:to>
      <xdr:col>2</xdr:col>
      <xdr:colOff>657225</xdr:colOff>
      <xdr:row>3</xdr:row>
      <xdr:rowOff>895350</xdr:rowOff>
    </xdr:to>
    <xdr:pic>
      <xdr:nvPicPr>
        <xdr:cNvPr id="2" name="Imagen 125"/>
        <xdr:cNvPicPr preferRelativeResize="1">
          <a:picLocks noChangeAspect="1"/>
        </xdr:cNvPicPr>
      </xdr:nvPicPr>
      <xdr:blipFill>
        <a:blip r:embed="rId2"/>
        <a:srcRect l="16162" t="44755" r="9091"/>
        <a:stretch>
          <a:fillRect/>
        </a:stretch>
      </xdr:blipFill>
      <xdr:spPr>
        <a:xfrm>
          <a:off x="2076450" y="2371725"/>
          <a:ext cx="552450" cy="742950"/>
        </a:xfrm>
        <a:prstGeom prst="rect">
          <a:avLst/>
        </a:prstGeom>
        <a:noFill/>
        <a:ln w="9525" cmpd="sng">
          <a:noFill/>
        </a:ln>
      </xdr:spPr>
    </xdr:pic>
    <xdr:clientData/>
  </xdr:twoCellAnchor>
  <xdr:twoCellAnchor editAs="oneCell">
    <xdr:from>
      <xdr:col>2</xdr:col>
      <xdr:colOff>95250</xdr:colOff>
      <xdr:row>4</xdr:row>
      <xdr:rowOff>142875</xdr:rowOff>
    </xdr:from>
    <xdr:to>
      <xdr:col>2</xdr:col>
      <xdr:colOff>676275</xdr:colOff>
      <xdr:row>4</xdr:row>
      <xdr:rowOff>904875</xdr:rowOff>
    </xdr:to>
    <xdr:pic>
      <xdr:nvPicPr>
        <xdr:cNvPr id="3" name="Imagen 126"/>
        <xdr:cNvPicPr preferRelativeResize="1">
          <a:picLocks noChangeAspect="1"/>
        </xdr:cNvPicPr>
      </xdr:nvPicPr>
      <xdr:blipFill>
        <a:blip r:embed="rId3"/>
        <a:srcRect l="6315" t="43148" r="14736" b="3579"/>
        <a:stretch>
          <a:fillRect/>
        </a:stretch>
      </xdr:blipFill>
      <xdr:spPr>
        <a:xfrm>
          <a:off x="2066925" y="3371850"/>
          <a:ext cx="581025" cy="762000"/>
        </a:xfrm>
        <a:prstGeom prst="rect">
          <a:avLst/>
        </a:prstGeom>
        <a:noFill/>
        <a:ln w="9525" cmpd="sng">
          <a:noFill/>
        </a:ln>
      </xdr:spPr>
    </xdr:pic>
    <xdr:clientData/>
  </xdr:twoCellAnchor>
  <xdr:twoCellAnchor editAs="oneCell">
    <xdr:from>
      <xdr:col>2</xdr:col>
      <xdr:colOff>114300</xdr:colOff>
      <xdr:row>5</xdr:row>
      <xdr:rowOff>123825</xdr:rowOff>
    </xdr:from>
    <xdr:to>
      <xdr:col>2</xdr:col>
      <xdr:colOff>666750</xdr:colOff>
      <xdr:row>5</xdr:row>
      <xdr:rowOff>857250</xdr:rowOff>
    </xdr:to>
    <xdr:pic>
      <xdr:nvPicPr>
        <xdr:cNvPr id="4" name="Imagen 127"/>
        <xdr:cNvPicPr preferRelativeResize="1">
          <a:picLocks noChangeAspect="1"/>
        </xdr:cNvPicPr>
      </xdr:nvPicPr>
      <xdr:blipFill>
        <a:blip r:embed="rId4"/>
        <a:srcRect l="9411" t="44757" r="15293"/>
        <a:stretch>
          <a:fillRect/>
        </a:stretch>
      </xdr:blipFill>
      <xdr:spPr>
        <a:xfrm>
          <a:off x="2085975" y="4362450"/>
          <a:ext cx="552450" cy="733425"/>
        </a:xfrm>
        <a:prstGeom prst="rect">
          <a:avLst/>
        </a:prstGeom>
        <a:noFill/>
        <a:ln w="9525" cmpd="sng">
          <a:noFill/>
        </a:ln>
      </xdr:spPr>
    </xdr:pic>
    <xdr:clientData/>
  </xdr:twoCellAnchor>
  <xdr:twoCellAnchor editAs="oneCell">
    <xdr:from>
      <xdr:col>2</xdr:col>
      <xdr:colOff>114300</xdr:colOff>
      <xdr:row>6</xdr:row>
      <xdr:rowOff>123825</xdr:rowOff>
    </xdr:from>
    <xdr:to>
      <xdr:col>2</xdr:col>
      <xdr:colOff>619125</xdr:colOff>
      <xdr:row>6</xdr:row>
      <xdr:rowOff>866775</xdr:rowOff>
    </xdr:to>
    <xdr:pic>
      <xdr:nvPicPr>
        <xdr:cNvPr id="5" name="Imagen 128"/>
        <xdr:cNvPicPr preferRelativeResize="1">
          <a:picLocks noChangeAspect="1"/>
        </xdr:cNvPicPr>
      </xdr:nvPicPr>
      <xdr:blipFill>
        <a:blip r:embed="rId5"/>
        <a:srcRect l="9722" t="42277"/>
        <a:stretch>
          <a:fillRect/>
        </a:stretch>
      </xdr:blipFill>
      <xdr:spPr>
        <a:xfrm>
          <a:off x="2085975" y="5372100"/>
          <a:ext cx="504825" cy="742950"/>
        </a:xfrm>
        <a:prstGeom prst="rect">
          <a:avLst/>
        </a:prstGeom>
        <a:noFill/>
        <a:ln w="9525" cmpd="sng">
          <a:noFill/>
        </a:ln>
      </xdr:spPr>
    </xdr:pic>
    <xdr:clientData/>
  </xdr:twoCellAnchor>
  <xdr:twoCellAnchor editAs="oneCell">
    <xdr:from>
      <xdr:col>2</xdr:col>
      <xdr:colOff>95250</xdr:colOff>
      <xdr:row>7</xdr:row>
      <xdr:rowOff>123825</xdr:rowOff>
    </xdr:from>
    <xdr:to>
      <xdr:col>2</xdr:col>
      <xdr:colOff>619125</xdr:colOff>
      <xdr:row>7</xdr:row>
      <xdr:rowOff>857250</xdr:rowOff>
    </xdr:to>
    <xdr:pic>
      <xdr:nvPicPr>
        <xdr:cNvPr id="6" name="Imagen 129"/>
        <xdr:cNvPicPr preferRelativeResize="1">
          <a:picLocks noChangeAspect="1"/>
        </xdr:cNvPicPr>
      </xdr:nvPicPr>
      <xdr:blipFill>
        <a:blip r:embed="rId6"/>
        <a:srcRect l="18823" t="42941" r="10588" b="7646"/>
        <a:stretch>
          <a:fillRect/>
        </a:stretch>
      </xdr:blipFill>
      <xdr:spPr>
        <a:xfrm>
          <a:off x="2066925" y="6381750"/>
          <a:ext cx="523875" cy="733425"/>
        </a:xfrm>
        <a:prstGeom prst="rect">
          <a:avLst/>
        </a:prstGeom>
        <a:noFill/>
        <a:ln w="9525" cmpd="sng">
          <a:noFill/>
        </a:ln>
      </xdr:spPr>
    </xdr:pic>
    <xdr:clientData/>
  </xdr:twoCellAnchor>
  <xdr:twoCellAnchor editAs="oneCell">
    <xdr:from>
      <xdr:col>2</xdr:col>
      <xdr:colOff>95250</xdr:colOff>
      <xdr:row>8</xdr:row>
      <xdr:rowOff>161925</xdr:rowOff>
    </xdr:from>
    <xdr:to>
      <xdr:col>2</xdr:col>
      <xdr:colOff>581025</xdr:colOff>
      <xdr:row>8</xdr:row>
      <xdr:rowOff>800100</xdr:rowOff>
    </xdr:to>
    <xdr:pic>
      <xdr:nvPicPr>
        <xdr:cNvPr id="7" name="Imagen 130"/>
        <xdr:cNvPicPr preferRelativeResize="1">
          <a:picLocks noChangeAspect="1"/>
        </xdr:cNvPicPr>
      </xdr:nvPicPr>
      <xdr:blipFill>
        <a:blip r:embed="rId7"/>
        <a:srcRect l="20588" t="42008" r="8822" b="11097"/>
        <a:stretch>
          <a:fillRect/>
        </a:stretch>
      </xdr:blipFill>
      <xdr:spPr>
        <a:xfrm>
          <a:off x="2066925" y="7429500"/>
          <a:ext cx="485775" cy="638175"/>
        </a:xfrm>
        <a:prstGeom prst="rect">
          <a:avLst/>
        </a:prstGeom>
        <a:noFill/>
        <a:ln w="9525" cmpd="sng">
          <a:noFill/>
        </a:ln>
      </xdr:spPr>
    </xdr:pic>
    <xdr:clientData/>
  </xdr:twoCellAnchor>
  <xdr:twoCellAnchor editAs="oneCell">
    <xdr:from>
      <xdr:col>2</xdr:col>
      <xdr:colOff>114300</xdr:colOff>
      <xdr:row>9</xdr:row>
      <xdr:rowOff>142875</xdr:rowOff>
    </xdr:from>
    <xdr:to>
      <xdr:col>2</xdr:col>
      <xdr:colOff>619125</xdr:colOff>
      <xdr:row>9</xdr:row>
      <xdr:rowOff>876300</xdr:rowOff>
    </xdr:to>
    <xdr:pic>
      <xdr:nvPicPr>
        <xdr:cNvPr id="8" name="Imagen 131"/>
        <xdr:cNvPicPr preferRelativeResize="1">
          <a:picLocks noChangeAspect="1"/>
        </xdr:cNvPicPr>
      </xdr:nvPicPr>
      <xdr:blipFill>
        <a:blip r:embed="rId8"/>
        <a:srcRect l="15910" t="43507" r="15908" b="6492"/>
        <a:stretch>
          <a:fillRect/>
        </a:stretch>
      </xdr:blipFill>
      <xdr:spPr>
        <a:xfrm>
          <a:off x="2085975" y="8420100"/>
          <a:ext cx="504825" cy="733425"/>
        </a:xfrm>
        <a:prstGeom prst="rect">
          <a:avLst/>
        </a:prstGeom>
        <a:noFill/>
        <a:ln w="9525" cmpd="sng">
          <a:noFill/>
        </a:ln>
      </xdr:spPr>
    </xdr:pic>
    <xdr:clientData/>
  </xdr:twoCellAnchor>
  <xdr:twoCellAnchor editAs="oneCell">
    <xdr:from>
      <xdr:col>2</xdr:col>
      <xdr:colOff>123825</xdr:colOff>
      <xdr:row>10</xdr:row>
      <xdr:rowOff>95250</xdr:rowOff>
    </xdr:from>
    <xdr:to>
      <xdr:col>2</xdr:col>
      <xdr:colOff>628650</xdr:colOff>
      <xdr:row>10</xdr:row>
      <xdr:rowOff>857250</xdr:rowOff>
    </xdr:to>
    <xdr:pic>
      <xdr:nvPicPr>
        <xdr:cNvPr id="9" name="Imagen 132"/>
        <xdr:cNvPicPr preferRelativeResize="1">
          <a:picLocks noChangeAspect="1"/>
        </xdr:cNvPicPr>
      </xdr:nvPicPr>
      <xdr:blipFill>
        <a:blip r:embed="rId9"/>
        <a:srcRect l="19834" t="46191" r="16528" b="5122"/>
        <a:stretch>
          <a:fillRect/>
        </a:stretch>
      </xdr:blipFill>
      <xdr:spPr>
        <a:xfrm>
          <a:off x="2095500" y="9382125"/>
          <a:ext cx="504825" cy="762000"/>
        </a:xfrm>
        <a:prstGeom prst="rect">
          <a:avLst/>
        </a:prstGeom>
        <a:noFill/>
        <a:ln w="9525" cmpd="sng">
          <a:noFill/>
        </a:ln>
      </xdr:spPr>
    </xdr:pic>
    <xdr:clientData/>
  </xdr:twoCellAnchor>
  <xdr:twoCellAnchor editAs="oneCell">
    <xdr:from>
      <xdr:col>2</xdr:col>
      <xdr:colOff>104775</xdr:colOff>
      <xdr:row>11</xdr:row>
      <xdr:rowOff>114300</xdr:rowOff>
    </xdr:from>
    <xdr:to>
      <xdr:col>2</xdr:col>
      <xdr:colOff>609600</xdr:colOff>
      <xdr:row>11</xdr:row>
      <xdr:rowOff>809625</xdr:rowOff>
    </xdr:to>
    <xdr:pic>
      <xdr:nvPicPr>
        <xdr:cNvPr id="10" name="Imagen 133"/>
        <xdr:cNvPicPr preferRelativeResize="1">
          <a:picLocks noChangeAspect="1"/>
        </xdr:cNvPicPr>
      </xdr:nvPicPr>
      <xdr:blipFill>
        <a:blip r:embed="rId10"/>
        <a:srcRect l="15306" t="44183" r="16325" b="7516"/>
        <a:stretch>
          <a:fillRect/>
        </a:stretch>
      </xdr:blipFill>
      <xdr:spPr>
        <a:xfrm>
          <a:off x="2076450" y="10410825"/>
          <a:ext cx="504825" cy="695325"/>
        </a:xfrm>
        <a:prstGeom prst="rect">
          <a:avLst/>
        </a:prstGeom>
        <a:noFill/>
        <a:ln w="9525" cmpd="sng">
          <a:noFill/>
        </a:ln>
      </xdr:spPr>
    </xdr:pic>
    <xdr:clientData/>
  </xdr:twoCellAnchor>
  <xdr:twoCellAnchor editAs="oneCell">
    <xdr:from>
      <xdr:col>2</xdr:col>
      <xdr:colOff>133350</xdr:colOff>
      <xdr:row>12</xdr:row>
      <xdr:rowOff>123825</xdr:rowOff>
    </xdr:from>
    <xdr:to>
      <xdr:col>2</xdr:col>
      <xdr:colOff>619125</xdr:colOff>
      <xdr:row>12</xdr:row>
      <xdr:rowOff>790575</xdr:rowOff>
    </xdr:to>
    <xdr:pic>
      <xdr:nvPicPr>
        <xdr:cNvPr id="11" name="Imagen 134"/>
        <xdr:cNvPicPr preferRelativeResize="1">
          <a:picLocks noChangeAspect="1"/>
        </xdr:cNvPicPr>
      </xdr:nvPicPr>
      <xdr:blipFill>
        <a:blip r:embed="rId11"/>
        <a:srcRect l="18278" t="45321" r="11828" b="5581"/>
        <a:stretch>
          <a:fillRect/>
        </a:stretch>
      </xdr:blipFill>
      <xdr:spPr>
        <a:xfrm>
          <a:off x="2105025" y="11430000"/>
          <a:ext cx="485775" cy="666750"/>
        </a:xfrm>
        <a:prstGeom prst="rect">
          <a:avLst/>
        </a:prstGeom>
        <a:noFill/>
        <a:ln w="9525" cmpd="sng">
          <a:noFill/>
        </a:ln>
      </xdr:spPr>
    </xdr:pic>
    <xdr:clientData/>
  </xdr:twoCellAnchor>
  <xdr:twoCellAnchor editAs="oneCell">
    <xdr:from>
      <xdr:col>2</xdr:col>
      <xdr:colOff>104775</xdr:colOff>
      <xdr:row>13</xdr:row>
      <xdr:rowOff>114300</xdr:rowOff>
    </xdr:from>
    <xdr:to>
      <xdr:col>2</xdr:col>
      <xdr:colOff>600075</xdr:colOff>
      <xdr:row>13</xdr:row>
      <xdr:rowOff>828675</xdr:rowOff>
    </xdr:to>
    <xdr:pic>
      <xdr:nvPicPr>
        <xdr:cNvPr id="12" name="Imagen 135"/>
        <xdr:cNvPicPr preferRelativeResize="1">
          <a:picLocks noChangeAspect="1"/>
        </xdr:cNvPicPr>
      </xdr:nvPicPr>
      <xdr:blipFill>
        <a:blip r:embed="rId12"/>
        <a:srcRect l="22555" t="40718" r="17294" b="10179"/>
        <a:stretch>
          <a:fillRect/>
        </a:stretch>
      </xdr:blipFill>
      <xdr:spPr>
        <a:xfrm>
          <a:off x="2076450" y="12430125"/>
          <a:ext cx="495300" cy="714375"/>
        </a:xfrm>
        <a:prstGeom prst="rect">
          <a:avLst/>
        </a:prstGeom>
        <a:noFill/>
        <a:ln w="9525" cmpd="sng">
          <a:noFill/>
        </a:ln>
      </xdr:spPr>
    </xdr:pic>
    <xdr:clientData/>
  </xdr:twoCellAnchor>
  <xdr:twoCellAnchor editAs="oneCell">
    <xdr:from>
      <xdr:col>2</xdr:col>
      <xdr:colOff>133350</xdr:colOff>
      <xdr:row>14</xdr:row>
      <xdr:rowOff>152400</xdr:rowOff>
    </xdr:from>
    <xdr:to>
      <xdr:col>2</xdr:col>
      <xdr:colOff>628650</xdr:colOff>
      <xdr:row>14</xdr:row>
      <xdr:rowOff>800100</xdr:rowOff>
    </xdr:to>
    <xdr:pic>
      <xdr:nvPicPr>
        <xdr:cNvPr id="13" name="Imagen 136"/>
        <xdr:cNvPicPr preferRelativeResize="1">
          <a:picLocks noChangeAspect="1"/>
        </xdr:cNvPicPr>
      </xdr:nvPicPr>
      <xdr:blipFill>
        <a:blip r:embed="rId13"/>
        <a:srcRect l="19276" t="47424" r="10842" b="6352"/>
        <a:stretch>
          <a:fillRect/>
        </a:stretch>
      </xdr:blipFill>
      <xdr:spPr>
        <a:xfrm>
          <a:off x="2105025" y="13477875"/>
          <a:ext cx="495300" cy="647700"/>
        </a:xfrm>
        <a:prstGeom prst="rect">
          <a:avLst/>
        </a:prstGeom>
        <a:noFill/>
        <a:ln w="9525" cmpd="sng">
          <a:noFill/>
        </a:ln>
      </xdr:spPr>
    </xdr:pic>
    <xdr:clientData/>
  </xdr:twoCellAnchor>
  <xdr:twoCellAnchor editAs="oneCell">
    <xdr:from>
      <xdr:col>2</xdr:col>
      <xdr:colOff>104775</xdr:colOff>
      <xdr:row>15</xdr:row>
      <xdr:rowOff>142875</xdr:rowOff>
    </xdr:from>
    <xdr:to>
      <xdr:col>2</xdr:col>
      <xdr:colOff>676275</xdr:colOff>
      <xdr:row>15</xdr:row>
      <xdr:rowOff>809625</xdr:rowOff>
    </xdr:to>
    <xdr:pic>
      <xdr:nvPicPr>
        <xdr:cNvPr id="14" name="Imagen 137"/>
        <xdr:cNvPicPr preferRelativeResize="1">
          <a:picLocks noChangeAspect="1"/>
        </xdr:cNvPicPr>
      </xdr:nvPicPr>
      <xdr:blipFill>
        <a:blip r:embed="rId14"/>
        <a:srcRect l="7000" t="44390" r="5999" b="9594"/>
        <a:stretch>
          <a:fillRect/>
        </a:stretch>
      </xdr:blipFill>
      <xdr:spPr>
        <a:xfrm>
          <a:off x="2076450" y="14478000"/>
          <a:ext cx="571500" cy="666750"/>
        </a:xfrm>
        <a:prstGeom prst="rect">
          <a:avLst/>
        </a:prstGeom>
        <a:noFill/>
        <a:ln w="9525" cmpd="sng">
          <a:noFill/>
        </a:ln>
      </xdr:spPr>
    </xdr:pic>
    <xdr:clientData/>
  </xdr:twoCellAnchor>
  <xdr:twoCellAnchor editAs="oneCell">
    <xdr:from>
      <xdr:col>2</xdr:col>
      <xdr:colOff>123825</xdr:colOff>
      <xdr:row>16</xdr:row>
      <xdr:rowOff>238125</xdr:rowOff>
    </xdr:from>
    <xdr:to>
      <xdr:col>2</xdr:col>
      <xdr:colOff>638175</xdr:colOff>
      <xdr:row>16</xdr:row>
      <xdr:rowOff>790575</xdr:rowOff>
    </xdr:to>
    <xdr:pic>
      <xdr:nvPicPr>
        <xdr:cNvPr id="15" name="Imagen 138"/>
        <xdr:cNvPicPr preferRelativeResize="1">
          <a:picLocks noChangeAspect="1"/>
        </xdr:cNvPicPr>
      </xdr:nvPicPr>
      <xdr:blipFill>
        <a:blip r:embed="rId15"/>
        <a:srcRect t="46496"/>
        <a:stretch>
          <a:fillRect/>
        </a:stretch>
      </xdr:blipFill>
      <xdr:spPr>
        <a:xfrm>
          <a:off x="2095500" y="15582900"/>
          <a:ext cx="514350" cy="552450"/>
        </a:xfrm>
        <a:prstGeom prst="rect">
          <a:avLst/>
        </a:prstGeom>
        <a:noFill/>
        <a:ln w="9525" cmpd="sng">
          <a:noFill/>
        </a:ln>
      </xdr:spPr>
    </xdr:pic>
    <xdr:clientData/>
  </xdr:twoCellAnchor>
  <xdr:twoCellAnchor editAs="oneCell">
    <xdr:from>
      <xdr:col>2</xdr:col>
      <xdr:colOff>161925</xdr:colOff>
      <xdr:row>17</xdr:row>
      <xdr:rowOff>190500</xdr:rowOff>
    </xdr:from>
    <xdr:to>
      <xdr:col>2</xdr:col>
      <xdr:colOff>590550</xdr:colOff>
      <xdr:row>17</xdr:row>
      <xdr:rowOff>809625</xdr:rowOff>
    </xdr:to>
    <xdr:pic>
      <xdr:nvPicPr>
        <xdr:cNvPr id="16" name="Imagen 139"/>
        <xdr:cNvPicPr preferRelativeResize="1">
          <a:picLocks noChangeAspect="1"/>
        </xdr:cNvPicPr>
      </xdr:nvPicPr>
      <xdr:blipFill>
        <a:blip r:embed="rId16"/>
        <a:srcRect l="8197" t="44985" r="27049" b="8375"/>
        <a:stretch>
          <a:fillRect/>
        </a:stretch>
      </xdr:blipFill>
      <xdr:spPr>
        <a:xfrm>
          <a:off x="2133600" y="16544925"/>
          <a:ext cx="428625" cy="619125"/>
        </a:xfrm>
        <a:prstGeom prst="rect">
          <a:avLst/>
        </a:prstGeom>
        <a:noFill/>
        <a:ln w="9525" cmpd="sng">
          <a:noFill/>
        </a:ln>
      </xdr:spPr>
    </xdr:pic>
    <xdr:clientData/>
  </xdr:twoCellAnchor>
  <xdr:twoCellAnchor editAs="oneCell">
    <xdr:from>
      <xdr:col>2</xdr:col>
      <xdr:colOff>114300</xdr:colOff>
      <xdr:row>18</xdr:row>
      <xdr:rowOff>171450</xdr:rowOff>
    </xdr:from>
    <xdr:to>
      <xdr:col>2</xdr:col>
      <xdr:colOff>619125</xdr:colOff>
      <xdr:row>18</xdr:row>
      <xdr:rowOff>857250</xdr:rowOff>
    </xdr:to>
    <xdr:pic>
      <xdr:nvPicPr>
        <xdr:cNvPr id="17" name="Imagen 140"/>
        <xdr:cNvPicPr preferRelativeResize="1">
          <a:picLocks noChangeAspect="1"/>
        </xdr:cNvPicPr>
      </xdr:nvPicPr>
      <xdr:blipFill>
        <a:blip r:embed="rId17"/>
        <a:srcRect l="11364" t="42849" r="3408" b="10681"/>
        <a:stretch>
          <a:fillRect/>
        </a:stretch>
      </xdr:blipFill>
      <xdr:spPr>
        <a:xfrm>
          <a:off x="2085975" y="17535525"/>
          <a:ext cx="504825" cy="685800"/>
        </a:xfrm>
        <a:prstGeom prst="rect">
          <a:avLst/>
        </a:prstGeom>
        <a:noFill/>
        <a:ln w="9525" cmpd="sng">
          <a:noFill/>
        </a:ln>
      </xdr:spPr>
    </xdr:pic>
    <xdr:clientData/>
  </xdr:twoCellAnchor>
  <xdr:twoCellAnchor editAs="oneCell">
    <xdr:from>
      <xdr:col>2</xdr:col>
      <xdr:colOff>104775</xdr:colOff>
      <xdr:row>19</xdr:row>
      <xdr:rowOff>276225</xdr:rowOff>
    </xdr:from>
    <xdr:to>
      <xdr:col>2</xdr:col>
      <xdr:colOff>600075</xdr:colOff>
      <xdr:row>19</xdr:row>
      <xdr:rowOff>781050</xdr:rowOff>
    </xdr:to>
    <xdr:pic>
      <xdr:nvPicPr>
        <xdr:cNvPr id="18" name="Imagen 141"/>
        <xdr:cNvPicPr preferRelativeResize="1">
          <a:picLocks noChangeAspect="1"/>
        </xdr:cNvPicPr>
      </xdr:nvPicPr>
      <xdr:blipFill>
        <a:blip r:embed="rId18"/>
        <a:srcRect l="13139" t="44540" r="7298" b="11708"/>
        <a:stretch>
          <a:fillRect/>
        </a:stretch>
      </xdr:blipFill>
      <xdr:spPr>
        <a:xfrm>
          <a:off x="2076450" y="18649950"/>
          <a:ext cx="495300" cy="504825"/>
        </a:xfrm>
        <a:prstGeom prst="rect">
          <a:avLst/>
        </a:prstGeom>
        <a:noFill/>
        <a:ln w="9525" cmpd="sng">
          <a:noFill/>
        </a:ln>
      </xdr:spPr>
    </xdr:pic>
    <xdr:clientData/>
  </xdr:twoCellAnchor>
  <xdr:twoCellAnchor editAs="oneCell">
    <xdr:from>
      <xdr:col>2</xdr:col>
      <xdr:colOff>161925</xdr:colOff>
      <xdr:row>20</xdr:row>
      <xdr:rowOff>190500</xdr:rowOff>
    </xdr:from>
    <xdr:to>
      <xdr:col>2</xdr:col>
      <xdr:colOff>619125</xdr:colOff>
      <xdr:row>20</xdr:row>
      <xdr:rowOff>838200</xdr:rowOff>
    </xdr:to>
    <xdr:pic>
      <xdr:nvPicPr>
        <xdr:cNvPr id="19" name="Imagen 142"/>
        <xdr:cNvPicPr preferRelativeResize="1">
          <a:picLocks noChangeAspect="1"/>
        </xdr:cNvPicPr>
      </xdr:nvPicPr>
      <xdr:blipFill>
        <a:blip r:embed="rId19"/>
        <a:srcRect l="19560" t="43496" r="20198" b="6278"/>
        <a:stretch>
          <a:fillRect/>
        </a:stretch>
      </xdr:blipFill>
      <xdr:spPr>
        <a:xfrm>
          <a:off x="2133600" y="19573875"/>
          <a:ext cx="457200" cy="647700"/>
        </a:xfrm>
        <a:prstGeom prst="rect">
          <a:avLst/>
        </a:prstGeom>
        <a:noFill/>
        <a:ln w="9525" cmpd="sng">
          <a:noFill/>
        </a:ln>
      </xdr:spPr>
    </xdr:pic>
    <xdr:clientData/>
  </xdr:twoCellAnchor>
  <xdr:twoCellAnchor editAs="oneCell">
    <xdr:from>
      <xdr:col>2</xdr:col>
      <xdr:colOff>133350</xdr:colOff>
      <xdr:row>21</xdr:row>
      <xdr:rowOff>171450</xdr:rowOff>
    </xdr:from>
    <xdr:to>
      <xdr:col>2</xdr:col>
      <xdr:colOff>628650</xdr:colOff>
      <xdr:row>21</xdr:row>
      <xdr:rowOff>838200</xdr:rowOff>
    </xdr:to>
    <xdr:pic>
      <xdr:nvPicPr>
        <xdr:cNvPr id="20" name="Imagen 143"/>
        <xdr:cNvPicPr preferRelativeResize="1">
          <a:picLocks noChangeAspect="1"/>
        </xdr:cNvPicPr>
      </xdr:nvPicPr>
      <xdr:blipFill>
        <a:blip r:embed="rId20"/>
        <a:srcRect l="3173" t="46824" r="23809" b="6808"/>
        <a:stretch>
          <a:fillRect/>
        </a:stretch>
      </xdr:blipFill>
      <xdr:spPr>
        <a:xfrm>
          <a:off x="2105025" y="20564475"/>
          <a:ext cx="495300" cy="666750"/>
        </a:xfrm>
        <a:prstGeom prst="rect">
          <a:avLst/>
        </a:prstGeom>
        <a:noFill/>
        <a:ln w="9525" cmpd="sng">
          <a:noFill/>
        </a:ln>
      </xdr:spPr>
    </xdr:pic>
    <xdr:clientData/>
  </xdr:twoCellAnchor>
  <xdr:twoCellAnchor editAs="oneCell">
    <xdr:from>
      <xdr:col>2</xdr:col>
      <xdr:colOff>114300</xdr:colOff>
      <xdr:row>22</xdr:row>
      <xdr:rowOff>142875</xdr:rowOff>
    </xdr:from>
    <xdr:to>
      <xdr:col>2</xdr:col>
      <xdr:colOff>581025</xdr:colOff>
      <xdr:row>22</xdr:row>
      <xdr:rowOff>904875</xdr:rowOff>
    </xdr:to>
    <xdr:pic>
      <xdr:nvPicPr>
        <xdr:cNvPr id="21" name="Imagen 144"/>
        <xdr:cNvPicPr preferRelativeResize="1">
          <a:picLocks noChangeAspect="1"/>
        </xdr:cNvPicPr>
      </xdr:nvPicPr>
      <xdr:blipFill>
        <a:blip r:embed="rId21"/>
        <a:srcRect l="24827" t="46867" r="9655" b="10351"/>
        <a:stretch>
          <a:fillRect/>
        </a:stretch>
      </xdr:blipFill>
      <xdr:spPr>
        <a:xfrm>
          <a:off x="2085975" y="21545550"/>
          <a:ext cx="466725" cy="762000"/>
        </a:xfrm>
        <a:prstGeom prst="rect">
          <a:avLst/>
        </a:prstGeom>
        <a:noFill/>
        <a:ln w="9525" cmpd="sng">
          <a:noFill/>
        </a:ln>
      </xdr:spPr>
    </xdr:pic>
    <xdr:clientData/>
  </xdr:twoCellAnchor>
  <xdr:twoCellAnchor editAs="oneCell">
    <xdr:from>
      <xdr:col>2</xdr:col>
      <xdr:colOff>85725</xdr:colOff>
      <xdr:row>23</xdr:row>
      <xdr:rowOff>180975</xdr:rowOff>
    </xdr:from>
    <xdr:to>
      <xdr:col>2</xdr:col>
      <xdr:colOff>638175</xdr:colOff>
      <xdr:row>23</xdr:row>
      <xdr:rowOff>895350</xdr:rowOff>
    </xdr:to>
    <xdr:pic>
      <xdr:nvPicPr>
        <xdr:cNvPr id="22" name="Imagen 145"/>
        <xdr:cNvPicPr preferRelativeResize="1">
          <a:picLocks noChangeAspect="1"/>
        </xdr:cNvPicPr>
      </xdr:nvPicPr>
      <xdr:blipFill>
        <a:blip r:embed="rId22"/>
        <a:srcRect l="19671" t="44856" r="9835" b="10289"/>
        <a:stretch>
          <a:fillRect/>
        </a:stretch>
      </xdr:blipFill>
      <xdr:spPr>
        <a:xfrm>
          <a:off x="2057400" y="22593300"/>
          <a:ext cx="552450" cy="714375"/>
        </a:xfrm>
        <a:prstGeom prst="rect">
          <a:avLst/>
        </a:prstGeom>
        <a:noFill/>
        <a:ln w="9525" cmpd="sng">
          <a:noFill/>
        </a:ln>
      </xdr:spPr>
    </xdr:pic>
    <xdr:clientData/>
  </xdr:twoCellAnchor>
  <xdr:twoCellAnchor editAs="oneCell">
    <xdr:from>
      <xdr:col>2</xdr:col>
      <xdr:colOff>104775</xdr:colOff>
      <xdr:row>24</xdr:row>
      <xdr:rowOff>133350</xdr:rowOff>
    </xdr:from>
    <xdr:to>
      <xdr:col>2</xdr:col>
      <xdr:colOff>657225</xdr:colOff>
      <xdr:row>24</xdr:row>
      <xdr:rowOff>828675</xdr:rowOff>
    </xdr:to>
    <xdr:pic>
      <xdr:nvPicPr>
        <xdr:cNvPr id="23" name="Imagen 146"/>
        <xdr:cNvPicPr preferRelativeResize="1">
          <a:picLocks noChangeAspect="1"/>
        </xdr:cNvPicPr>
      </xdr:nvPicPr>
      <xdr:blipFill>
        <a:blip r:embed="rId23"/>
        <a:srcRect l="14906" t="44715" r="19876" b="13652"/>
        <a:stretch>
          <a:fillRect/>
        </a:stretch>
      </xdr:blipFill>
      <xdr:spPr>
        <a:xfrm>
          <a:off x="2076450" y="23555325"/>
          <a:ext cx="552450" cy="695325"/>
        </a:xfrm>
        <a:prstGeom prst="rect">
          <a:avLst/>
        </a:prstGeom>
        <a:noFill/>
        <a:ln w="9525" cmpd="sng">
          <a:noFill/>
        </a:ln>
      </xdr:spPr>
    </xdr:pic>
    <xdr:clientData/>
  </xdr:twoCellAnchor>
  <xdr:twoCellAnchor editAs="oneCell">
    <xdr:from>
      <xdr:col>2</xdr:col>
      <xdr:colOff>114300</xdr:colOff>
      <xdr:row>25</xdr:row>
      <xdr:rowOff>114300</xdr:rowOff>
    </xdr:from>
    <xdr:to>
      <xdr:col>2</xdr:col>
      <xdr:colOff>666750</xdr:colOff>
      <xdr:row>25</xdr:row>
      <xdr:rowOff>828675</xdr:rowOff>
    </xdr:to>
    <xdr:pic>
      <xdr:nvPicPr>
        <xdr:cNvPr id="24" name="Imagen 147"/>
        <xdr:cNvPicPr preferRelativeResize="1">
          <a:picLocks noChangeAspect="1"/>
        </xdr:cNvPicPr>
      </xdr:nvPicPr>
      <xdr:blipFill>
        <a:blip r:embed="rId24"/>
        <a:srcRect l="23240" t="55244" r="9155" b="1399"/>
        <a:stretch>
          <a:fillRect/>
        </a:stretch>
      </xdr:blipFill>
      <xdr:spPr>
        <a:xfrm>
          <a:off x="2085975" y="24545925"/>
          <a:ext cx="552450" cy="714375"/>
        </a:xfrm>
        <a:prstGeom prst="rect">
          <a:avLst/>
        </a:prstGeom>
        <a:noFill/>
        <a:ln w="9525" cmpd="sng">
          <a:noFill/>
        </a:ln>
      </xdr:spPr>
    </xdr:pic>
    <xdr:clientData/>
  </xdr:twoCellAnchor>
  <xdr:twoCellAnchor editAs="oneCell">
    <xdr:from>
      <xdr:col>2</xdr:col>
      <xdr:colOff>104775</xdr:colOff>
      <xdr:row>1</xdr:row>
      <xdr:rowOff>142875</xdr:rowOff>
    </xdr:from>
    <xdr:to>
      <xdr:col>2</xdr:col>
      <xdr:colOff>685800</xdr:colOff>
      <xdr:row>1</xdr:row>
      <xdr:rowOff>904875</xdr:rowOff>
    </xdr:to>
    <xdr:pic>
      <xdr:nvPicPr>
        <xdr:cNvPr id="25" name="Imagen 163"/>
        <xdr:cNvPicPr preferRelativeResize="1">
          <a:picLocks noChangeAspect="1"/>
        </xdr:cNvPicPr>
      </xdr:nvPicPr>
      <xdr:blipFill>
        <a:blip r:embed="rId25"/>
        <a:stretch>
          <a:fillRect/>
        </a:stretch>
      </xdr:blipFill>
      <xdr:spPr>
        <a:xfrm>
          <a:off x="2076450" y="342900"/>
          <a:ext cx="581025" cy="762000"/>
        </a:xfrm>
        <a:prstGeom prst="rect">
          <a:avLst/>
        </a:prstGeom>
        <a:noFill/>
        <a:ln w="9525" cmpd="sng">
          <a:noFill/>
        </a:ln>
      </xdr:spPr>
    </xdr:pic>
    <xdr:clientData/>
  </xdr:twoCellAnchor>
  <xdr:twoCellAnchor editAs="oneCell">
    <xdr:from>
      <xdr:col>2</xdr:col>
      <xdr:colOff>104775</xdr:colOff>
      <xdr:row>41</xdr:row>
      <xdr:rowOff>171450</xdr:rowOff>
    </xdr:from>
    <xdr:to>
      <xdr:col>2</xdr:col>
      <xdr:colOff>619125</xdr:colOff>
      <xdr:row>41</xdr:row>
      <xdr:rowOff>866775</xdr:rowOff>
    </xdr:to>
    <xdr:pic>
      <xdr:nvPicPr>
        <xdr:cNvPr id="26" name="Imagen 148"/>
        <xdr:cNvPicPr preferRelativeResize="1">
          <a:picLocks noChangeAspect="1"/>
        </xdr:cNvPicPr>
      </xdr:nvPicPr>
      <xdr:blipFill>
        <a:blip r:embed="rId26"/>
        <a:srcRect l="23809" t="6808" r="3173" b="46824"/>
        <a:stretch>
          <a:fillRect/>
        </a:stretch>
      </xdr:blipFill>
      <xdr:spPr>
        <a:xfrm>
          <a:off x="2076450" y="40757475"/>
          <a:ext cx="514350" cy="695325"/>
        </a:xfrm>
        <a:prstGeom prst="rect">
          <a:avLst/>
        </a:prstGeom>
        <a:noFill/>
        <a:ln w="9525" cmpd="sng">
          <a:noFill/>
        </a:ln>
      </xdr:spPr>
    </xdr:pic>
    <xdr:clientData/>
  </xdr:twoCellAnchor>
  <xdr:twoCellAnchor editAs="oneCell">
    <xdr:from>
      <xdr:col>2</xdr:col>
      <xdr:colOff>123825</xdr:colOff>
      <xdr:row>40</xdr:row>
      <xdr:rowOff>123825</xdr:rowOff>
    </xdr:from>
    <xdr:to>
      <xdr:col>2</xdr:col>
      <xdr:colOff>638175</xdr:colOff>
      <xdr:row>40</xdr:row>
      <xdr:rowOff>876300</xdr:rowOff>
    </xdr:to>
    <xdr:pic>
      <xdr:nvPicPr>
        <xdr:cNvPr id="27" name="Imagen 149"/>
        <xdr:cNvPicPr preferRelativeResize="1">
          <a:picLocks noChangeAspect="1"/>
        </xdr:cNvPicPr>
      </xdr:nvPicPr>
      <xdr:blipFill>
        <a:blip r:embed="rId27"/>
        <a:srcRect l="20198" t="6278" r="19560" b="43496"/>
        <a:stretch>
          <a:fillRect/>
        </a:stretch>
      </xdr:blipFill>
      <xdr:spPr>
        <a:xfrm>
          <a:off x="2095500" y="39700200"/>
          <a:ext cx="514350" cy="752475"/>
        </a:xfrm>
        <a:prstGeom prst="rect">
          <a:avLst/>
        </a:prstGeom>
        <a:noFill/>
        <a:ln w="9525" cmpd="sng">
          <a:noFill/>
        </a:ln>
      </xdr:spPr>
    </xdr:pic>
    <xdr:clientData/>
  </xdr:twoCellAnchor>
  <xdr:twoCellAnchor editAs="oneCell">
    <xdr:from>
      <xdr:col>2</xdr:col>
      <xdr:colOff>104775</xdr:colOff>
      <xdr:row>39</xdr:row>
      <xdr:rowOff>190500</xdr:rowOff>
    </xdr:from>
    <xdr:to>
      <xdr:col>2</xdr:col>
      <xdr:colOff>619125</xdr:colOff>
      <xdr:row>39</xdr:row>
      <xdr:rowOff>895350</xdr:rowOff>
    </xdr:to>
    <xdr:pic>
      <xdr:nvPicPr>
        <xdr:cNvPr id="28" name="Imagen 150"/>
        <xdr:cNvPicPr preferRelativeResize="1">
          <a:picLocks noChangeAspect="1"/>
        </xdr:cNvPicPr>
      </xdr:nvPicPr>
      <xdr:blipFill>
        <a:blip r:embed="rId28"/>
        <a:srcRect l="3408" t="10681" r="11364" b="42849"/>
        <a:stretch>
          <a:fillRect/>
        </a:stretch>
      </xdr:blipFill>
      <xdr:spPr>
        <a:xfrm>
          <a:off x="2076450" y="38757225"/>
          <a:ext cx="514350" cy="704850"/>
        </a:xfrm>
        <a:prstGeom prst="rect">
          <a:avLst/>
        </a:prstGeom>
        <a:noFill/>
        <a:ln w="9525" cmpd="sng">
          <a:noFill/>
        </a:ln>
      </xdr:spPr>
    </xdr:pic>
    <xdr:clientData/>
  </xdr:twoCellAnchor>
  <xdr:twoCellAnchor editAs="oneCell">
    <xdr:from>
      <xdr:col>2</xdr:col>
      <xdr:colOff>161925</xdr:colOff>
      <xdr:row>38</xdr:row>
      <xdr:rowOff>200025</xdr:rowOff>
    </xdr:from>
    <xdr:to>
      <xdr:col>2</xdr:col>
      <xdr:colOff>600075</xdr:colOff>
      <xdr:row>38</xdr:row>
      <xdr:rowOff>828675</xdr:rowOff>
    </xdr:to>
    <xdr:pic>
      <xdr:nvPicPr>
        <xdr:cNvPr id="29" name="Imagen 151"/>
        <xdr:cNvPicPr preferRelativeResize="1">
          <a:picLocks noChangeAspect="1"/>
        </xdr:cNvPicPr>
      </xdr:nvPicPr>
      <xdr:blipFill>
        <a:blip r:embed="rId29"/>
        <a:srcRect l="27049" t="8375" r="8197" b="44985"/>
        <a:stretch>
          <a:fillRect/>
        </a:stretch>
      </xdr:blipFill>
      <xdr:spPr>
        <a:xfrm>
          <a:off x="2133600" y="37757100"/>
          <a:ext cx="438150" cy="628650"/>
        </a:xfrm>
        <a:prstGeom prst="rect">
          <a:avLst/>
        </a:prstGeom>
        <a:noFill/>
        <a:ln w="9525" cmpd="sng">
          <a:noFill/>
        </a:ln>
      </xdr:spPr>
    </xdr:pic>
    <xdr:clientData/>
  </xdr:twoCellAnchor>
  <xdr:twoCellAnchor editAs="oneCell">
    <xdr:from>
      <xdr:col>2</xdr:col>
      <xdr:colOff>95250</xdr:colOff>
      <xdr:row>37</xdr:row>
      <xdr:rowOff>238125</xdr:rowOff>
    </xdr:from>
    <xdr:to>
      <xdr:col>2</xdr:col>
      <xdr:colOff>638175</xdr:colOff>
      <xdr:row>37</xdr:row>
      <xdr:rowOff>819150</xdr:rowOff>
    </xdr:to>
    <xdr:pic>
      <xdr:nvPicPr>
        <xdr:cNvPr id="30" name="Imagen 152"/>
        <xdr:cNvPicPr preferRelativeResize="1">
          <a:picLocks noChangeAspect="1"/>
        </xdr:cNvPicPr>
      </xdr:nvPicPr>
      <xdr:blipFill>
        <a:blip r:embed="rId30"/>
        <a:srcRect b="46496"/>
        <a:stretch>
          <a:fillRect/>
        </a:stretch>
      </xdr:blipFill>
      <xdr:spPr>
        <a:xfrm>
          <a:off x="2066925" y="36785550"/>
          <a:ext cx="542925" cy="581025"/>
        </a:xfrm>
        <a:prstGeom prst="rect">
          <a:avLst/>
        </a:prstGeom>
        <a:noFill/>
        <a:ln w="9525" cmpd="sng">
          <a:noFill/>
        </a:ln>
      </xdr:spPr>
    </xdr:pic>
    <xdr:clientData/>
  </xdr:twoCellAnchor>
  <xdr:twoCellAnchor editAs="oneCell">
    <xdr:from>
      <xdr:col>2</xdr:col>
      <xdr:colOff>114300</xdr:colOff>
      <xdr:row>36</xdr:row>
      <xdr:rowOff>133350</xdr:rowOff>
    </xdr:from>
    <xdr:to>
      <xdr:col>2</xdr:col>
      <xdr:colOff>657225</xdr:colOff>
      <xdr:row>36</xdr:row>
      <xdr:rowOff>809625</xdr:rowOff>
    </xdr:to>
    <xdr:pic>
      <xdr:nvPicPr>
        <xdr:cNvPr id="31" name="Imagen 153"/>
        <xdr:cNvPicPr preferRelativeResize="1">
          <a:picLocks noChangeAspect="1"/>
        </xdr:cNvPicPr>
      </xdr:nvPicPr>
      <xdr:blipFill>
        <a:blip r:embed="rId31"/>
        <a:srcRect l="5999" t="9594" r="7000" b="44390"/>
        <a:stretch>
          <a:fillRect/>
        </a:stretch>
      </xdr:blipFill>
      <xdr:spPr>
        <a:xfrm>
          <a:off x="2085975" y="35671125"/>
          <a:ext cx="542925" cy="676275"/>
        </a:xfrm>
        <a:prstGeom prst="rect">
          <a:avLst/>
        </a:prstGeom>
        <a:noFill/>
        <a:ln w="9525" cmpd="sng">
          <a:noFill/>
        </a:ln>
      </xdr:spPr>
    </xdr:pic>
    <xdr:clientData/>
  </xdr:twoCellAnchor>
  <xdr:twoCellAnchor editAs="oneCell">
    <xdr:from>
      <xdr:col>2</xdr:col>
      <xdr:colOff>104775</xdr:colOff>
      <xdr:row>35</xdr:row>
      <xdr:rowOff>123825</xdr:rowOff>
    </xdr:from>
    <xdr:to>
      <xdr:col>2</xdr:col>
      <xdr:colOff>600075</xdr:colOff>
      <xdr:row>35</xdr:row>
      <xdr:rowOff>781050</xdr:rowOff>
    </xdr:to>
    <xdr:pic>
      <xdr:nvPicPr>
        <xdr:cNvPr id="32" name="Imagen 154"/>
        <xdr:cNvPicPr preferRelativeResize="1">
          <a:picLocks noChangeAspect="1"/>
        </xdr:cNvPicPr>
      </xdr:nvPicPr>
      <xdr:blipFill>
        <a:blip r:embed="rId32"/>
        <a:srcRect l="10842" t="6352" r="19276" b="47424"/>
        <a:stretch>
          <a:fillRect/>
        </a:stretch>
      </xdr:blipFill>
      <xdr:spPr>
        <a:xfrm>
          <a:off x="2076450" y="34651950"/>
          <a:ext cx="495300" cy="657225"/>
        </a:xfrm>
        <a:prstGeom prst="rect">
          <a:avLst/>
        </a:prstGeom>
        <a:noFill/>
        <a:ln w="9525" cmpd="sng">
          <a:noFill/>
        </a:ln>
      </xdr:spPr>
    </xdr:pic>
    <xdr:clientData/>
  </xdr:twoCellAnchor>
  <xdr:twoCellAnchor editAs="oneCell">
    <xdr:from>
      <xdr:col>2</xdr:col>
      <xdr:colOff>133350</xdr:colOff>
      <xdr:row>34</xdr:row>
      <xdr:rowOff>123825</xdr:rowOff>
    </xdr:from>
    <xdr:to>
      <xdr:col>2</xdr:col>
      <xdr:colOff>619125</xdr:colOff>
      <xdr:row>34</xdr:row>
      <xdr:rowOff>800100</xdr:rowOff>
    </xdr:to>
    <xdr:pic>
      <xdr:nvPicPr>
        <xdr:cNvPr id="33" name="Imagen 155"/>
        <xdr:cNvPicPr preferRelativeResize="1">
          <a:picLocks noChangeAspect="1"/>
        </xdr:cNvPicPr>
      </xdr:nvPicPr>
      <xdr:blipFill>
        <a:blip r:embed="rId33"/>
        <a:srcRect l="11828" t="5581" r="18278" b="45321"/>
        <a:stretch>
          <a:fillRect/>
        </a:stretch>
      </xdr:blipFill>
      <xdr:spPr>
        <a:xfrm>
          <a:off x="2105025" y="33642300"/>
          <a:ext cx="485775" cy="676275"/>
        </a:xfrm>
        <a:prstGeom prst="rect">
          <a:avLst/>
        </a:prstGeom>
        <a:noFill/>
        <a:ln w="9525" cmpd="sng">
          <a:noFill/>
        </a:ln>
      </xdr:spPr>
    </xdr:pic>
    <xdr:clientData/>
  </xdr:twoCellAnchor>
  <xdr:twoCellAnchor editAs="oneCell">
    <xdr:from>
      <xdr:col>2</xdr:col>
      <xdr:colOff>133350</xdr:colOff>
      <xdr:row>33</xdr:row>
      <xdr:rowOff>133350</xdr:rowOff>
    </xdr:from>
    <xdr:to>
      <xdr:col>2</xdr:col>
      <xdr:colOff>638175</xdr:colOff>
      <xdr:row>33</xdr:row>
      <xdr:rowOff>838200</xdr:rowOff>
    </xdr:to>
    <xdr:pic>
      <xdr:nvPicPr>
        <xdr:cNvPr id="34" name="Imagen 156"/>
        <xdr:cNvPicPr preferRelativeResize="1">
          <a:picLocks noChangeAspect="1"/>
        </xdr:cNvPicPr>
      </xdr:nvPicPr>
      <xdr:blipFill>
        <a:blip r:embed="rId34"/>
        <a:srcRect l="16325" t="7516" r="15306" b="44183"/>
        <a:stretch>
          <a:fillRect/>
        </a:stretch>
      </xdr:blipFill>
      <xdr:spPr>
        <a:xfrm>
          <a:off x="2105025" y="32642175"/>
          <a:ext cx="504825" cy="704850"/>
        </a:xfrm>
        <a:prstGeom prst="rect">
          <a:avLst/>
        </a:prstGeom>
        <a:noFill/>
        <a:ln w="9525" cmpd="sng">
          <a:noFill/>
        </a:ln>
      </xdr:spPr>
    </xdr:pic>
    <xdr:clientData/>
  </xdr:twoCellAnchor>
  <xdr:twoCellAnchor editAs="oneCell">
    <xdr:from>
      <xdr:col>2</xdr:col>
      <xdr:colOff>123825</xdr:colOff>
      <xdr:row>32</xdr:row>
      <xdr:rowOff>123825</xdr:rowOff>
    </xdr:from>
    <xdr:to>
      <xdr:col>2</xdr:col>
      <xdr:colOff>600075</xdr:colOff>
      <xdr:row>32</xdr:row>
      <xdr:rowOff>847725</xdr:rowOff>
    </xdr:to>
    <xdr:pic>
      <xdr:nvPicPr>
        <xdr:cNvPr id="35" name="Imagen 157"/>
        <xdr:cNvPicPr preferRelativeResize="1">
          <a:picLocks noChangeAspect="1"/>
        </xdr:cNvPicPr>
      </xdr:nvPicPr>
      <xdr:blipFill>
        <a:blip r:embed="rId35"/>
        <a:srcRect l="16528" t="5122" r="19834" b="46191"/>
        <a:stretch>
          <a:fillRect/>
        </a:stretch>
      </xdr:blipFill>
      <xdr:spPr>
        <a:xfrm>
          <a:off x="2095500" y="31623000"/>
          <a:ext cx="476250" cy="723900"/>
        </a:xfrm>
        <a:prstGeom prst="rect">
          <a:avLst/>
        </a:prstGeom>
        <a:noFill/>
        <a:ln w="9525" cmpd="sng">
          <a:noFill/>
        </a:ln>
      </xdr:spPr>
    </xdr:pic>
    <xdr:clientData/>
  </xdr:twoCellAnchor>
  <xdr:twoCellAnchor editAs="oneCell">
    <xdr:from>
      <xdr:col>2</xdr:col>
      <xdr:colOff>142875</xdr:colOff>
      <xdr:row>31</xdr:row>
      <xdr:rowOff>133350</xdr:rowOff>
    </xdr:from>
    <xdr:to>
      <xdr:col>2</xdr:col>
      <xdr:colOff>666750</xdr:colOff>
      <xdr:row>31</xdr:row>
      <xdr:rowOff>866775</xdr:rowOff>
    </xdr:to>
    <xdr:pic>
      <xdr:nvPicPr>
        <xdr:cNvPr id="36" name="Imagen 158"/>
        <xdr:cNvPicPr preferRelativeResize="1">
          <a:picLocks noChangeAspect="1"/>
        </xdr:cNvPicPr>
      </xdr:nvPicPr>
      <xdr:blipFill>
        <a:blip r:embed="rId36"/>
        <a:srcRect l="10588" t="7646" r="18823" b="42941"/>
        <a:stretch>
          <a:fillRect/>
        </a:stretch>
      </xdr:blipFill>
      <xdr:spPr>
        <a:xfrm>
          <a:off x="2114550" y="30622875"/>
          <a:ext cx="523875" cy="733425"/>
        </a:xfrm>
        <a:prstGeom prst="rect">
          <a:avLst/>
        </a:prstGeom>
        <a:noFill/>
        <a:ln w="9525" cmpd="sng">
          <a:noFill/>
        </a:ln>
      </xdr:spPr>
    </xdr:pic>
    <xdr:clientData/>
  </xdr:twoCellAnchor>
  <xdr:twoCellAnchor editAs="oneCell">
    <xdr:from>
      <xdr:col>2</xdr:col>
      <xdr:colOff>123825</xdr:colOff>
      <xdr:row>30</xdr:row>
      <xdr:rowOff>123825</xdr:rowOff>
    </xdr:from>
    <xdr:to>
      <xdr:col>2</xdr:col>
      <xdr:colOff>609600</xdr:colOff>
      <xdr:row>30</xdr:row>
      <xdr:rowOff>847725</xdr:rowOff>
    </xdr:to>
    <xdr:pic>
      <xdr:nvPicPr>
        <xdr:cNvPr id="37" name="Imagen 159"/>
        <xdr:cNvPicPr preferRelativeResize="1">
          <a:picLocks noChangeAspect="1"/>
        </xdr:cNvPicPr>
      </xdr:nvPicPr>
      <xdr:blipFill>
        <a:blip r:embed="rId37"/>
        <a:srcRect r="9722" b="42277"/>
        <a:stretch>
          <a:fillRect/>
        </a:stretch>
      </xdr:blipFill>
      <xdr:spPr>
        <a:xfrm>
          <a:off x="2095500" y="29603700"/>
          <a:ext cx="485775" cy="723900"/>
        </a:xfrm>
        <a:prstGeom prst="rect">
          <a:avLst/>
        </a:prstGeom>
        <a:noFill/>
        <a:ln w="9525" cmpd="sng">
          <a:noFill/>
        </a:ln>
      </xdr:spPr>
    </xdr:pic>
    <xdr:clientData/>
  </xdr:twoCellAnchor>
  <xdr:twoCellAnchor editAs="oneCell">
    <xdr:from>
      <xdr:col>2</xdr:col>
      <xdr:colOff>114300</xdr:colOff>
      <xdr:row>29</xdr:row>
      <xdr:rowOff>133350</xdr:rowOff>
    </xdr:from>
    <xdr:to>
      <xdr:col>2</xdr:col>
      <xdr:colOff>657225</xdr:colOff>
      <xdr:row>29</xdr:row>
      <xdr:rowOff>866775</xdr:rowOff>
    </xdr:to>
    <xdr:pic>
      <xdr:nvPicPr>
        <xdr:cNvPr id="38" name="Imagen 160"/>
        <xdr:cNvPicPr preferRelativeResize="1">
          <a:picLocks noChangeAspect="1"/>
        </xdr:cNvPicPr>
      </xdr:nvPicPr>
      <xdr:blipFill>
        <a:blip r:embed="rId38"/>
        <a:srcRect l="15293" r="9411" b="44757"/>
        <a:stretch>
          <a:fillRect/>
        </a:stretch>
      </xdr:blipFill>
      <xdr:spPr>
        <a:xfrm>
          <a:off x="2085975" y="28603575"/>
          <a:ext cx="542925" cy="733425"/>
        </a:xfrm>
        <a:prstGeom prst="rect">
          <a:avLst/>
        </a:prstGeom>
        <a:noFill/>
        <a:ln w="9525" cmpd="sng">
          <a:noFill/>
        </a:ln>
      </xdr:spPr>
    </xdr:pic>
    <xdr:clientData/>
  </xdr:twoCellAnchor>
  <xdr:twoCellAnchor editAs="oneCell">
    <xdr:from>
      <xdr:col>2</xdr:col>
      <xdr:colOff>85725</xdr:colOff>
      <xdr:row>28</xdr:row>
      <xdr:rowOff>161925</xdr:rowOff>
    </xdr:from>
    <xdr:to>
      <xdr:col>2</xdr:col>
      <xdr:colOff>647700</xdr:colOff>
      <xdr:row>28</xdr:row>
      <xdr:rowOff>904875</xdr:rowOff>
    </xdr:to>
    <xdr:pic>
      <xdr:nvPicPr>
        <xdr:cNvPr id="39" name="Imagen 161"/>
        <xdr:cNvPicPr preferRelativeResize="1">
          <a:picLocks noChangeAspect="1"/>
        </xdr:cNvPicPr>
      </xdr:nvPicPr>
      <xdr:blipFill>
        <a:blip r:embed="rId39"/>
        <a:srcRect l="14736" t="3579" r="6315" b="43148"/>
        <a:stretch>
          <a:fillRect/>
        </a:stretch>
      </xdr:blipFill>
      <xdr:spPr>
        <a:xfrm>
          <a:off x="2057400" y="27622500"/>
          <a:ext cx="561975" cy="742950"/>
        </a:xfrm>
        <a:prstGeom prst="rect">
          <a:avLst/>
        </a:prstGeom>
        <a:noFill/>
        <a:ln w="9525" cmpd="sng">
          <a:noFill/>
        </a:ln>
      </xdr:spPr>
    </xdr:pic>
    <xdr:clientData/>
  </xdr:twoCellAnchor>
  <xdr:twoCellAnchor editAs="oneCell">
    <xdr:from>
      <xdr:col>2</xdr:col>
      <xdr:colOff>95250</xdr:colOff>
      <xdr:row>27</xdr:row>
      <xdr:rowOff>133350</xdr:rowOff>
    </xdr:from>
    <xdr:to>
      <xdr:col>2</xdr:col>
      <xdr:colOff>647700</xdr:colOff>
      <xdr:row>27</xdr:row>
      <xdr:rowOff>885825</xdr:rowOff>
    </xdr:to>
    <xdr:pic>
      <xdr:nvPicPr>
        <xdr:cNvPr id="40" name="Imagen 162"/>
        <xdr:cNvPicPr preferRelativeResize="1">
          <a:picLocks noChangeAspect="1"/>
        </xdr:cNvPicPr>
      </xdr:nvPicPr>
      <xdr:blipFill>
        <a:blip r:embed="rId40"/>
        <a:srcRect l="9091" r="16162" b="44755"/>
        <a:stretch>
          <a:fillRect/>
        </a:stretch>
      </xdr:blipFill>
      <xdr:spPr>
        <a:xfrm>
          <a:off x="2066925" y="26584275"/>
          <a:ext cx="552450" cy="752475"/>
        </a:xfrm>
        <a:prstGeom prst="rect">
          <a:avLst/>
        </a:prstGeom>
        <a:noFill/>
        <a:ln w="9525" cmpd="sng">
          <a:noFill/>
        </a:ln>
      </xdr:spPr>
    </xdr:pic>
    <xdr:clientData/>
  </xdr:twoCellAnchor>
  <xdr:twoCellAnchor editAs="oneCell">
    <xdr:from>
      <xdr:col>2</xdr:col>
      <xdr:colOff>85725</xdr:colOff>
      <xdr:row>26</xdr:row>
      <xdr:rowOff>142875</xdr:rowOff>
    </xdr:from>
    <xdr:to>
      <xdr:col>2</xdr:col>
      <xdr:colOff>666750</xdr:colOff>
      <xdr:row>26</xdr:row>
      <xdr:rowOff>895350</xdr:rowOff>
    </xdr:to>
    <xdr:pic>
      <xdr:nvPicPr>
        <xdr:cNvPr id="41" name="Imagen 164"/>
        <xdr:cNvPicPr preferRelativeResize="1">
          <a:picLocks noChangeAspect="1"/>
        </xdr:cNvPicPr>
      </xdr:nvPicPr>
      <xdr:blipFill>
        <a:blip r:embed="rId41"/>
        <a:stretch>
          <a:fillRect/>
        </a:stretch>
      </xdr:blipFill>
      <xdr:spPr>
        <a:xfrm>
          <a:off x="2057400" y="25584150"/>
          <a:ext cx="5810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43"/>
  <sheetViews>
    <sheetView showZeros="0" tabSelected="1" zoomScale="138" zoomScaleNormal="138" zoomScaleSheetLayoutView="138" zoomScalePageLayoutView="0" workbookViewId="0" topLeftCell="A1">
      <selection activeCell="B14" sqref="B14"/>
    </sheetView>
  </sheetViews>
  <sheetFormatPr defaultColWidth="11.421875" defaultRowHeight="12.75"/>
  <cols>
    <col min="1" max="1" width="21.7109375" style="0" customWidth="1"/>
    <col min="3" max="3" width="15.7109375" style="0" customWidth="1"/>
    <col min="4" max="6" width="21.7109375" style="0" customWidth="1"/>
    <col min="7" max="7" width="21.7109375" style="1" customWidth="1"/>
    <col min="8" max="9" width="11.421875" style="1" customWidth="1"/>
    <col min="10" max="10" width="12.57421875" style="0" bestFit="1" customWidth="1"/>
  </cols>
  <sheetData>
    <row r="1" spans="2:8" ht="12.75">
      <c r="B1" s="86" t="s">
        <v>33</v>
      </c>
      <c r="C1" s="137" t="s">
        <v>193</v>
      </c>
      <c r="D1" s="137"/>
      <c r="E1" s="137"/>
      <c r="F1" s="137"/>
      <c r="G1" s="137"/>
      <c r="H1" s="137"/>
    </row>
    <row r="2" spans="2:8" ht="12.75">
      <c r="B2" s="86"/>
      <c r="C2" s="137"/>
      <c r="D2" s="137"/>
      <c r="E2" s="137"/>
      <c r="F2" s="137"/>
      <c r="G2" s="137"/>
      <c r="H2" s="137"/>
    </row>
    <row r="3" spans="2:8" ht="12.75" customHeight="1" thickBot="1">
      <c r="B3" s="11"/>
      <c r="C3" s="11"/>
      <c r="D3" s="11"/>
      <c r="E3" s="11"/>
      <c r="F3" s="11"/>
      <c r="G3" s="6"/>
      <c r="H3" s="49"/>
    </row>
    <row r="4" spans="2:8" ht="12.75" customHeight="1">
      <c r="B4" s="99" t="s">
        <v>83</v>
      </c>
      <c r="C4" s="100"/>
      <c r="D4" s="100"/>
      <c r="E4" s="100"/>
      <c r="F4" s="100"/>
      <c r="G4" s="100"/>
      <c r="H4" s="101"/>
    </row>
    <row r="5" spans="2:8" ht="12.75">
      <c r="B5" s="102"/>
      <c r="C5" s="103"/>
      <c r="D5" s="103"/>
      <c r="E5" s="103"/>
      <c r="F5" s="103"/>
      <c r="G5" s="103"/>
      <c r="H5" s="104"/>
    </row>
    <row r="6" spans="2:8" ht="13.5" thickBot="1">
      <c r="B6" s="105"/>
      <c r="C6" s="106"/>
      <c r="D6" s="106"/>
      <c r="E6" s="106"/>
      <c r="F6" s="106"/>
      <c r="G6" s="106"/>
      <c r="H6" s="107"/>
    </row>
    <row r="7" spans="2:8" ht="13.5" thickBot="1">
      <c r="B7" s="49"/>
      <c r="C7" s="49"/>
      <c r="D7" s="49"/>
      <c r="E7" s="49"/>
      <c r="F7" s="49"/>
      <c r="G7" s="49"/>
      <c r="H7" s="49"/>
    </row>
    <row r="8" spans="2:8" ht="24" thickBot="1">
      <c r="B8" s="131" t="s">
        <v>27</v>
      </c>
      <c r="C8" s="132"/>
      <c r="D8" s="132"/>
      <c r="E8" s="132"/>
      <c r="F8" s="132"/>
      <c r="G8" s="132"/>
      <c r="H8" s="133"/>
    </row>
    <row r="9" spans="2:8" ht="12.75">
      <c r="B9" s="49"/>
      <c r="C9" s="138"/>
      <c r="D9" s="49"/>
      <c r="E9" s="49"/>
      <c r="F9" s="49"/>
      <c r="G9" s="138"/>
      <c r="H9" s="49"/>
    </row>
    <row r="10" spans="2:8" ht="13.5" thickBot="1">
      <c r="B10" s="49"/>
      <c r="C10" s="139"/>
      <c r="D10" s="49"/>
      <c r="E10" s="49"/>
      <c r="F10" s="49"/>
      <c r="G10" s="139"/>
      <c r="H10" s="49"/>
    </row>
    <row r="11" spans="3:14" ht="12.75" customHeight="1">
      <c r="C11" s="139"/>
      <c r="D11" s="19"/>
      <c r="E11" s="27">
        <f ca="1">_XLL.ALEATORIO.ENTRE(1,25)</f>
        <v>15</v>
      </c>
      <c r="F11" s="144"/>
      <c r="G11" s="139"/>
      <c r="N11" s="48"/>
    </row>
    <row r="12" spans="3:14" ht="12.75">
      <c r="C12" s="139"/>
      <c r="D12" s="26"/>
      <c r="E12" s="5" t="str">
        <f>VLOOKUP(E11,Hoja2!A1:B25,2)</f>
        <v>TEIWAZ</v>
      </c>
      <c r="F12" s="145"/>
      <c r="G12" s="139"/>
      <c r="N12" s="48"/>
    </row>
    <row r="13" spans="3:14" ht="12.75">
      <c r="C13" s="139"/>
      <c r="D13" s="26"/>
      <c r="E13" s="72" t="str">
        <f ca="1">IF(OR(E11=2,E11=8,E11=9,E11=13,E11=19,E11=22,E11=23,E11=24,E11=25)," ",IF(_XLL.ALEATORIO.ENTRE(0,1)=0,"D","I"))</f>
        <v>I</v>
      </c>
      <c r="F13" s="145"/>
      <c r="G13" s="139"/>
      <c r="N13" s="48"/>
    </row>
    <row r="14" spans="3:14" ht="12.75">
      <c r="C14" s="139"/>
      <c r="D14" s="26"/>
      <c r="E14" s="55"/>
      <c r="F14" s="145"/>
      <c r="G14" s="139"/>
      <c r="N14" s="48"/>
    </row>
    <row r="15" spans="3:7" ht="13.5" thickBot="1">
      <c r="C15" s="139"/>
      <c r="D15" s="87" t="str">
        <f>HLOOKUP(E11,Hoja3!A1:Y6,2)</f>
        <v>El Guerrero, Tiw, el dios del cielo</v>
      </c>
      <c r="E15" s="88"/>
      <c r="F15" s="89"/>
      <c r="G15" s="139"/>
    </row>
    <row r="16" spans="3:7" ht="13.5" thickBot="1">
      <c r="C16" s="140"/>
      <c r="D16" s="1"/>
      <c r="E16" s="1"/>
      <c r="F16" s="1"/>
      <c r="G16" s="140"/>
    </row>
    <row r="17" spans="2:8" ht="12.75">
      <c r="B17" s="90" t="str">
        <f>IF(OR(E13=" ",E13&lt;&gt;"I"),HLOOKUP(E11,Hoja3!A1:Y6,3),HLOOKUP(E11,Hoja3!A1:Y6,6))</f>
        <v>Del revés: El peligro es que mediante una acción precipitada o mal sincronizada, la fuerza vital se escape o sea derramada. Si una asociación es breve, no te lamente; saber que ha cumplido su plazo. Aquí están en juego los asuntos de confianza, y con ellos la autenticidad de tu modo de ser en el mundo. Del revés, Teiwaz requiere que examines con cuidado tus motivos. ¿Te ocupa la autoconquista o intentas dominar a otro? ¿Anhelas resultados o estás centrado en la tarea por la tarea misma? Encontrarás respuestas dentro de ti mismo, no en los consejos externos. Cuando consultas las runas, estás consultando el Yo, una acción apropiada para el Guerrero Espiritual.</v>
      </c>
      <c r="C17" s="91"/>
      <c r="D17" s="91"/>
      <c r="E17" s="91"/>
      <c r="F17" s="91"/>
      <c r="G17" s="91"/>
      <c r="H17" s="92"/>
    </row>
    <row r="18" spans="2:8" ht="12.75">
      <c r="B18" s="93"/>
      <c r="C18" s="94"/>
      <c r="D18" s="94"/>
      <c r="E18" s="94"/>
      <c r="F18" s="94"/>
      <c r="G18" s="94"/>
      <c r="H18" s="95"/>
    </row>
    <row r="19" spans="2:8" ht="12.75">
      <c r="B19" s="93"/>
      <c r="C19" s="94"/>
      <c r="D19" s="94"/>
      <c r="E19" s="94"/>
      <c r="F19" s="94"/>
      <c r="G19" s="94"/>
      <c r="H19" s="95"/>
    </row>
    <row r="20" spans="2:8" ht="12.75">
      <c r="B20" s="93"/>
      <c r="C20" s="94"/>
      <c r="D20" s="94"/>
      <c r="E20" s="94"/>
      <c r="F20" s="94"/>
      <c r="G20" s="94"/>
      <c r="H20" s="95"/>
    </row>
    <row r="21" spans="2:8" ht="12.75">
      <c r="B21" s="93"/>
      <c r="C21" s="94"/>
      <c r="D21" s="94"/>
      <c r="E21" s="94"/>
      <c r="F21" s="94"/>
      <c r="G21" s="94"/>
      <c r="H21" s="95"/>
    </row>
    <row r="22" spans="2:8" ht="12.75">
      <c r="B22" s="93" t="str">
        <f>IF(OR(E13=" ",E13&lt;&gt;"I"),HLOOKUP(E11,Hoja3!A1:Y6,4)," ")</f>
        <v> </v>
      </c>
      <c r="C22" s="94"/>
      <c r="D22" s="94"/>
      <c r="E22" s="94"/>
      <c r="F22" s="94"/>
      <c r="G22" s="94"/>
      <c r="H22" s="95"/>
    </row>
    <row r="23" spans="2:8" ht="12.75">
      <c r="B23" s="93"/>
      <c r="C23" s="94"/>
      <c r="D23" s="94"/>
      <c r="E23" s="94"/>
      <c r="F23" s="94"/>
      <c r="G23" s="94"/>
      <c r="H23" s="95"/>
    </row>
    <row r="24" spans="2:8" ht="12.75">
      <c r="B24" s="93"/>
      <c r="C24" s="94"/>
      <c r="D24" s="94"/>
      <c r="E24" s="94"/>
      <c r="F24" s="94"/>
      <c r="G24" s="94"/>
      <c r="H24" s="95"/>
    </row>
    <row r="25" spans="2:8" ht="12.75">
      <c r="B25" s="93"/>
      <c r="C25" s="94"/>
      <c r="D25" s="94"/>
      <c r="E25" s="94"/>
      <c r="F25" s="94"/>
      <c r="G25" s="94"/>
      <c r="H25" s="95"/>
    </row>
    <row r="26" spans="2:8" ht="12.75">
      <c r="B26" s="93"/>
      <c r="C26" s="94"/>
      <c r="D26" s="94"/>
      <c r="E26" s="94"/>
      <c r="F26" s="94"/>
      <c r="G26" s="94"/>
      <c r="H26" s="95"/>
    </row>
    <row r="27" spans="2:8" ht="12.75">
      <c r="B27" s="93" t="str">
        <f>IF(OR(E13=" ",E13&lt;&gt;"I"),HLOOKUP(E11,Hoja3!A1:Y6,5)," ")</f>
        <v> </v>
      </c>
      <c r="C27" s="94"/>
      <c r="D27" s="94"/>
      <c r="E27" s="94"/>
      <c r="F27" s="94"/>
      <c r="G27" s="94"/>
      <c r="H27" s="95"/>
    </row>
    <row r="28" spans="2:8" ht="12.75">
      <c r="B28" s="93"/>
      <c r="C28" s="94"/>
      <c r="D28" s="94"/>
      <c r="E28" s="94"/>
      <c r="F28" s="94"/>
      <c r="G28" s="94"/>
      <c r="H28" s="95"/>
    </row>
    <row r="29" spans="2:8" ht="12.75">
      <c r="B29" s="93"/>
      <c r="C29" s="94"/>
      <c r="D29" s="94"/>
      <c r="E29" s="94"/>
      <c r="F29" s="94"/>
      <c r="G29" s="94"/>
      <c r="H29" s="95"/>
    </row>
    <row r="30" spans="2:8" ht="12.75">
      <c r="B30" s="93"/>
      <c r="C30" s="94"/>
      <c r="D30" s="94"/>
      <c r="E30" s="94"/>
      <c r="F30" s="94"/>
      <c r="G30" s="94"/>
      <c r="H30" s="95"/>
    </row>
    <row r="31" spans="2:8" ht="13.5" thickBot="1">
      <c r="B31" s="96"/>
      <c r="C31" s="97"/>
      <c r="D31" s="97"/>
      <c r="E31" s="97"/>
      <c r="F31" s="97"/>
      <c r="G31" s="97"/>
      <c r="H31" s="98"/>
    </row>
    <row r="32" spans="2:8" ht="12.75">
      <c r="B32" s="51"/>
      <c r="C32" s="51"/>
      <c r="D32" s="51"/>
      <c r="E32" s="51"/>
      <c r="F32" s="51"/>
      <c r="G32" s="51"/>
      <c r="H32" s="51"/>
    </row>
    <row r="33" spans="2:8" ht="13.5" thickBot="1">
      <c r="B33" s="52"/>
      <c r="C33" s="52"/>
      <c r="D33" s="52"/>
      <c r="E33" s="52"/>
      <c r="F33" s="52"/>
      <c r="G33" s="52"/>
      <c r="H33" s="52"/>
    </row>
    <row r="34" spans="2:8" ht="12.75" customHeight="1">
      <c r="B34" s="99" t="s">
        <v>84</v>
      </c>
      <c r="C34" s="100"/>
      <c r="D34" s="100"/>
      <c r="E34" s="100"/>
      <c r="F34" s="100"/>
      <c r="G34" s="100"/>
      <c r="H34" s="101"/>
    </row>
    <row r="35" spans="2:8" ht="12.75">
      <c r="B35" s="102"/>
      <c r="C35" s="103"/>
      <c r="D35" s="103"/>
      <c r="E35" s="103"/>
      <c r="F35" s="103"/>
      <c r="G35" s="103"/>
      <c r="H35" s="104"/>
    </row>
    <row r="36" spans="2:8" ht="13.5" thickBot="1">
      <c r="B36" s="105"/>
      <c r="C36" s="106"/>
      <c r="D36" s="106"/>
      <c r="E36" s="106"/>
      <c r="F36" s="106"/>
      <c r="G36" s="106"/>
      <c r="H36" s="107"/>
    </row>
    <row r="37" spans="2:8" ht="12.75" customHeight="1" thickBot="1">
      <c r="B37" s="11"/>
      <c r="C37" s="11"/>
      <c r="D37" s="11"/>
      <c r="E37" s="11"/>
      <c r="F37" s="11"/>
      <c r="G37" s="6"/>
      <c r="H37" s="49"/>
    </row>
    <row r="38" spans="2:8" ht="24" thickBot="1">
      <c r="B38" s="114" t="s">
        <v>28</v>
      </c>
      <c r="C38" s="115"/>
      <c r="D38" s="115"/>
      <c r="E38" s="115"/>
      <c r="F38" s="115"/>
      <c r="G38" s="115"/>
      <c r="H38" s="116"/>
    </row>
    <row r="39" spans="2:8" ht="12.75" customHeight="1" thickBot="1">
      <c r="B39" s="11"/>
      <c r="C39" s="11"/>
      <c r="D39" s="11"/>
      <c r="E39" s="11"/>
      <c r="F39" s="11"/>
      <c r="G39" s="6"/>
      <c r="H39" s="49"/>
    </row>
    <row r="40" spans="1:9" ht="13.5" thickBot="1">
      <c r="A40" s="134" t="str">
        <f>HLOOKUP(D41,Hoja3!A1:Y6,2)</f>
        <v>Iniciación, Algo oculto, Un asunto secreto</v>
      </c>
      <c r="B40" s="135"/>
      <c r="C40" s="136"/>
      <c r="D40" s="50"/>
      <c r="E40" s="63" t="s">
        <v>119</v>
      </c>
      <c r="G40" s="134" t="str">
        <f>HLOOKUP(F41,Hoja3!A1:Y6,2)</f>
        <v>Fertilidad, Nuevos comienzos, Ing, el dios héroe</v>
      </c>
      <c r="H40" s="135"/>
      <c r="I40" s="136"/>
    </row>
    <row r="41" spans="1:9" ht="13.5" thickBot="1">
      <c r="A41" s="54" t="str">
        <f>+D43</f>
        <v>PERTH</v>
      </c>
      <c r="B41" s="123" t="s">
        <v>113</v>
      </c>
      <c r="C41" s="124"/>
      <c r="D41" s="3">
        <f ca="1">_XLL.ALEATORIO.ENTRE(1,25)</f>
        <v>6</v>
      </c>
      <c r="E41" s="3">
        <f ca="1">_XLL.ALEATORIO.ENTRE(1,25)</f>
        <v>23</v>
      </c>
      <c r="F41" s="3">
        <f ca="1">_XLL.ALEATORIO.ENTRE(1,25)</f>
        <v>8</v>
      </c>
      <c r="G41" s="8" t="str">
        <f>+F43</f>
        <v>INGUZ</v>
      </c>
      <c r="H41" s="123" t="s">
        <v>111</v>
      </c>
      <c r="I41" s="124"/>
    </row>
    <row r="42" spans="1:9" ht="12.75" customHeight="1">
      <c r="A42" s="117" t="str">
        <f>IF(OR(D44=" ",D44&lt;&gt;"I"),HLOOKUP(D41,Hoja3!A1:Y6,3),HLOOKUP(D41,Hoja3!A1:Y6,6))</f>
        <v>Del revés: Un consejo de no esperar demasiado, al menos no de la forma habitual, pues la forma antigua ha llegado a su fin: sencillamente no pueden repetir lo viejo y no sufrir por ello. Reúnan sus energías dispersas, concéntrense en su propia vida en este momento, en sus propios requisitos para crecer. Y más importante aún, Perth les aconseja que no se centren en los resultados ni se atén a los recuerdos de logros pasados. Pues al hacerlo se roban de su verdadero presente, único tiempo en el que puede realizarse la autotransformación. Quizá se sientan abrumados por la extenuación de toparse con un obstáculo tras otro en su tránsito. Pero siempre tendrán una elección: podrán considerar esta negatividad aparente como mala suerte o podrán reconocerla como una carrera de obstáculos, un reto específico a la  Iniciación en la que se encontraran ahora. Entonces cada revés, cada humillación, se convierte en una prueba de carácter. Cuando su ser interior cambia y se reforma a un nivel profundo, hacen falta paciencia, constancia y perseverancia. Así que mantengan centrados, busquen el humor y tengan firme la fe.</v>
      </c>
      <c r="B42" s="118"/>
      <c r="C42" s="119"/>
      <c r="D42" s="24">
        <v>3</v>
      </c>
      <c r="E42" s="25">
        <v>2</v>
      </c>
      <c r="F42" s="13">
        <v>1</v>
      </c>
      <c r="G42" s="117" t="str">
        <f>IF(OR(F44=" ",F44&lt;&gt;"I"),HLOOKUP(F41,Hoja3!A1:Y6,3),HLOOKUP(F41,Hoja3!A1:Y6,6))</f>
        <v>ESTA RUNA guarda relación con la Luna, con la parte intuitiva de vuestra naturaleza, con su impulso a la armonización y adaptación en la esfera de las relaciones personales. Inguz encarna la necesidad universal de compartir, el anhelo de ser deseado, la búsqueda de afinidades. Lo que Inguz requiere es la compleción de los comienzos. Extraer esta runa acaso marque el momento de un parto gozoso, de una nueva vida, de un nuevo camino. Es una runa de gran poder, y recibirla significa que ahora tienes la fuerza para alcanzar la compleción, la resolución, de la que proviene un nuevo comienzo. Por encima de todo, aquí es crucial la compleción. Podría ser oportuno que ahora completaras algún proyecto, si es así, haz que sea tu prioridad absoluta. Tal vez se pueda aclarar o resolver algún estado de ánimo difícil. La aparición de esta runa indica que debes abonar el terreno para tu propio alumbramiento.</v>
      </c>
      <c r="H42" s="118"/>
      <c r="I42" s="119"/>
    </row>
    <row r="43" spans="1:9" ht="12.75">
      <c r="A43" s="120"/>
      <c r="B43" s="121"/>
      <c r="C43" s="122"/>
      <c r="D43" s="7" t="str">
        <f>VLOOKUP(D41,Hoja2!A1:B25,2)</f>
        <v>PERTH</v>
      </c>
      <c r="E43" s="5" t="str">
        <f>VLOOKUP(E41,Hoja2!A1:B25,2)</f>
        <v>ISA</v>
      </c>
      <c r="F43" s="8" t="str">
        <f>VLOOKUP(F41,Hoja2!A1:B25,2)</f>
        <v>INGUZ</v>
      </c>
      <c r="G43" s="120"/>
      <c r="H43" s="121"/>
      <c r="I43" s="122"/>
    </row>
    <row r="44" spans="1:9" ht="12.75">
      <c r="A44" s="120"/>
      <c r="B44" s="121"/>
      <c r="C44" s="122"/>
      <c r="D44" s="9" t="str">
        <f ca="1">IF(OR(D41=2,D41=8,D41=9,D41=13,D41=19,D41=22,D41=23,D41=24,D41=25)," ",IF(_XLL.ALEATORIO.ENTRE(0,1)=0,"D","I"))</f>
        <v>I</v>
      </c>
      <c r="E44" s="6" t="str">
        <f ca="1">IF(OR(E41=2,E41=8,E41=9,E41=13,E41=19,E41=22,E41=23,E41=24,E41=25)," ",IF(_XLL.ALEATORIO.ENTRE(0,1)=0,"D","I"))</f>
        <v> </v>
      </c>
      <c r="F44" s="10" t="str">
        <f ca="1">IF(OR(F41=2,F41=8,F41=9,F41=13,F41=19,F41=22,F41=23,F41=24,F41=25)," ",IF(_XLL.ALEATORIO.ENTRE(0,1)=0,"D","I"))</f>
        <v> </v>
      </c>
      <c r="G44" s="120"/>
      <c r="H44" s="121"/>
      <c r="I44" s="122"/>
    </row>
    <row r="45" spans="1:9" ht="12.75" customHeight="1" thickBot="1">
      <c r="A45" s="120"/>
      <c r="B45" s="121"/>
      <c r="C45" s="122"/>
      <c r="D45" s="47"/>
      <c r="E45" s="22"/>
      <c r="F45" s="18"/>
      <c r="G45" s="120"/>
      <c r="H45" s="121"/>
      <c r="I45" s="122"/>
    </row>
    <row r="46" spans="1:9" ht="12.75">
      <c r="A46" s="120"/>
      <c r="B46" s="121"/>
      <c r="C46" s="122"/>
      <c r="D46" s="125"/>
      <c r="E46" s="128"/>
      <c r="F46" s="141"/>
      <c r="G46" s="120"/>
      <c r="H46" s="121"/>
      <c r="I46" s="122"/>
    </row>
    <row r="47" spans="1:9" ht="13.5" customHeight="1">
      <c r="A47" s="120"/>
      <c r="B47" s="121"/>
      <c r="C47" s="122"/>
      <c r="D47" s="126"/>
      <c r="E47" s="129"/>
      <c r="F47" s="142"/>
      <c r="G47" s="120"/>
      <c r="H47" s="121"/>
      <c r="I47" s="122"/>
    </row>
    <row r="48" spans="1:9" ht="12.75">
      <c r="A48" s="120"/>
      <c r="B48" s="121"/>
      <c r="C48" s="122"/>
      <c r="D48" s="126"/>
      <c r="E48" s="129"/>
      <c r="F48" s="142"/>
      <c r="G48" s="120"/>
      <c r="H48" s="121"/>
      <c r="I48" s="122"/>
    </row>
    <row r="49" spans="1:9" ht="12.75">
      <c r="A49" s="120"/>
      <c r="B49" s="121"/>
      <c r="C49" s="122"/>
      <c r="D49" s="126"/>
      <c r="E49" s="129"/>
      <c r="F49" s="142"/>
      <c r="G49" s="120"/>
      <c r="H49" s="121"/>
      <c r="I49" s="122"/>
    </row>
    <row r="50" spans="1:9" ht="12.75">
      <c r="A50" s="120"/>
      <c r="B50" s="121"/>
      <c r="C50" s="122"/>
      <c r="D50" s="126"/>
      <c r="E50" s="129"/>
      <c r="F50" s="142"/>
      <c r="G50" s="120"/>
      <c r="H50" s="121"/>
      <c r="I50" s="122"/>
    </row>
    <row r="51" spans="1:9" ht="12.75" customHeight="1">
      <c r="A51" s="120"/>
      <c r="B51" s="121"/>
      <c r="C51" s="122"/>
      <c r="D51" s="126"/>
      <c r="E51" s="129"/>
      <c r="F51" s="142"/>
      <c r="G51" s="120"/>
      <c r="H51" s="121"/>
      <c r="I51" s="122"/>
    </row>
    <row r="52" spans="1:9" ht="12.75">
      <c r="A52" s="120"/>
      <c r="B52" s="121"/>
      <c r="C52" s="122"/>
      <c r="D52" s="126"/>
      <c r="E52" s="129"/>
      <c r="F52" s="142"/>
      <c r="G52" s="120"/>
      <c r="H52" s="121"/>
      <c r="I52" s="122"/>
    </row>
    <row r="53" spans="1:9" ht="13.5" thickBot="1">
      <c r="A53" s="120"/>
      <c r="B53" s="121"/>
      <c r="C53" s="122"/>
      <c r="D53" s="127"/>
      <c r="E53" s="130"/>
      <c r="F53" s="143"/>
      <c r="G53" s="120"/>
      <c r="H53" s="121"/>
      <c r="I53" s="122"/>
    </row>
    <row r="54" spans="1:9" ht="13.5" thickBot="1">
      <c r="A54" s="120"/>
      <c r="B54" s="121"/>
      <c r="C54" s="122"/>
      <c r="D54" s="134" t="str">
        <f>HLOOKUP(E41,Hoja3!A1:Y6,2)</f>
        <v>Detención, Retirada Hielo</v>
      </c>
      <c r="E54" s="135"/>
      <c r="F54" s="136"/>
      <c r="G54" s="120"/>
      <c r="H54" s="121"/>
      <c r="I54" s="122"/>
    </row>
    <row r="55" spans="1:9" ht="13.5" thickBot="1">
      <c r="A55" s="108" t="str">
        <f>IF(OR(D44=" ",D44&lt;&gt;"I"),HLOOKUP(D41,Hoja3!A1:Y6,4)," ")</f>
        <v> </v>
      </c>
      <c r="B55" s="109"/>
      <c r="C55" s="110"/>
      <c r="D55" s="53" t="str">
        <f>+E43</f>
        <v>ISA</v>
      </c>
      <c r="E55" s="123" t="s">
        <v>112</v>
      </c>
      <c r="F55" s="124"/>
      <c r="G55" s="108" t="str">
        <f>IF(OR(F44=" ",F44&lt;&gt;"I"),HLOOKUP(F41,Hoja3!A1:Y6,4)," ")</f>
        <v>Todo cambia y no podemos vivir permanentemente entre obstáculos. Inguz señala tu salida de un estado cerrado, de crisálida. Al resolver y aclarar lo viejo, experimentaras una liberación de tensión e incertidumbre.Quizá se te requiera que te liberes de una rutina, hábito o relación, de algún profundo patrón de cultura o comportamiento, de alguna actividad que era muy adecuada para el yo que dejas atrás. El momento del nacimiento siempre es crítico. El movimiento puede implicar peligro, pero el movimiento que es oportuno nos saca del peligro. Entra en la sala de partos ahora. Inguz, que es otra de las Runas del Ciclo, aconseja preparación. Al estar centrados y apoyados con firmeza en la tierra, liberándote de todas las influencias no deseadas y viendo el lacio humorístico de las cosas, realmente estarás preparado para abrirte a la voluntad del Cielo y aguardar tu alumbramiento con serena certeza.</v>
      </c>
      <c r="H55" s="109"/>
      <c r="I55" s="110"/>
    </row>
    <row r="56" spans="1:9" ht="12.75">
      <c r="A56" s="108"/>
      <c r="B56" s="109"/>
      <c r="C56" s="110"/>
      <c r="D56" s="117" t="str">
        <f>IF(OR(E44=" ",E44&lt;&gt;"I"),HLOOKUP(E41,Hoja3!A1:Y6,3),HLOOKUP(E41,Hoja3!A1:Y6,6))</f>
        <v>EL INVIERNO de la vida espiritual ha caído sobre ti. Puedes verte atrapado en una situación cuyas implicaciones desconoces. Quizá te sientas impotente para actuar, salvo someterte, rendirte, incluso sacrificar algún deseo largo tiempo atesorado. Se paciente, pues se trata de un periodo de gestación que precede al renacimiento. Ahora es improbable un logro positivo. La actividad útil está congelada, todos tus planes frenados. Tal vez experimentes un inusual vacío de energía y te preguntes su causa: un viento frío llega a ti desde los témpanos de hielo de tus hábitos anticuados. Intentar resistir puede hacer que nuestros sentimientos pierdan profundidad, que experimentes una sensación de estar desconectados de la vida. Trata de descubrir a qué te aferras y que perpetúa esta condición, y despréndete de ello; así se producirá el deshielo. Por lo general, Isa requiere un sacrificio en lo personal, el «yo». En semejante situación no puedes esperar confiar en obtener ayuda o un apoyo amistoso. Pero no existe razón para la ansiedad. </v>
      </c>
      <c r="E56" s="118"/>
      <c r="F56" s="119"/>
      <c r="G56" s="108"/>
      <c r="H56" s="109"/>
      <c r="I56" s="110"/>
    </row>
    <row r="57" spans="1:9" ht="12.75">
      <c r="A57" s="108"/>
      <c r="B57" s="109"/>
      <c r="C57" s="110"/>
      <c r="D57" s="120"/>
      <c r="E57" s="121"/>
      <c r="F57" s="122"/>
      <c r="G57" s="108"/>
      <c r="H57" s="109"/>
      <c r="I57" s="110"/>
    </row>
    <row r="58" spans="1:9" ht="12.75">
      <c r="A58" s="108"/>
      <c r="B58" s="109"/>
      <c r="C58" s="110"/>
      <c r="D58" s="120"/>
      <c r="E58" s="121"/>
      <c r="F58" s="122"/>
      <c r="G58" s="108"/>
      <c r="H58" s="109"/>
      <c r="I58" s="110"/>
    </row>
    <row r="59" spans="1:9" ht="12.75">
      <c r="A59" s="108"/>
      <c r="B59" s="109"/>
      <c r="C59" s="110"/>
      <c r="D59" s="120"/>
      <c r="E59" s="121"/>
      <c r="F59" s="122"/>
      <c r="G59" s="108"/>
      <c r="H59" s="109"/>
      <c r="I59" s="110"/>
    </row>
    <row r="60" spans="1:9" ht="12.75">
      <c r="A60" s="108"/>
      <c r="B60" s="109"/>
      <c r="C60" s="110"/>
      <c r="D60" s="120"/>
      <c r="E60" s="121"/>
      <c r="F60" s="122"/>
      <c r="G60" s="108"/>
      <c r="H60" s="109"/>
      <c r="I60" s="110"/>
    </row>
    <row r="61" spans="1:9" ht="12.75">
      <c r="A61" s="108"/>
      <c r="B61" s="109"/>
      <c r="C61" s="110"/>
      <c r="D61" s="120"/>
      <c r="E61" s="121"/>
      <c r="F61" s="122"/>
      <c r="G61" s="108"/>
      <c r="H61" s="109"/>
      <c r="I61" s="110"/>
    </row>
    <row r="62" spans="1:9" ht="12.75" customHeight="1">
      <c r="A62" s="108"/>
      <c r="B62" s="109"/>
      <c r="C62" s="110"/>
      <c r="D62" s="120"/>
      <c r="E62" s="121"/>
      <c r="F62" s="122"/>
      <c r="G62" s="108"/>
      <c r="H62" s="109"/>
      <c r="I62" s="110"/>
    </row>
    <row r="63" spans="1:9" ht="12.75">
      <c r="A63" s="108"/>
      <c r="B63" s="109"/>
      <c r="C63" s="110"/>
      <c r="D63" s="120"/>
      <c r="E63" s="121"/>
      <c r="F63" s="122"/>
      <c r="G63" s="108"/>
      <c r="H63" s="109"/>
      <c r="I63" s="110"/>
    </row>
    <row r="64" spans="1:9" ht="12.75">
      <c r="A64" s="108"/>
      <c r="B64" s="109"/>
      <c r="C64" s="110"/>
      <c r="D64" s="120"/>
      <c r="E64" s="121"/>
      <c r="F64" s="122"/>
      <c r="G64" s="108"/>
      <c r="H64" s="109"/>
      <c r="I64" s="110"/>
    </row>
    <row r="65" spans="1:9" ht="12.75">
      <c r="A65" s="108"/>
      <c r="B65" s="109"/>
      <c r="C65" s="110"/>
      <c r="D65" s="120"/>
      <c r="E65" s="121"/>
      <c r="F65" s="122"/>
      <c r="G65" s="108"/>
      <c r="H65" s="109"/>
      <c r="I65" s="110"/>
    </row>
    <row r="66" spans="1:9" ht="12.75">
      <c r="A66" s="108" t="str">
        <f>IF(OR(D44=" ",D44&lt;&gt;"I"),HLOOKUP(D41,Hoja3!A1:Y6,5)," ")</f>
        <v> </v>
      </c>
      <c r="B66" s="109"/>
      <c r="C66" s="110"/>
      <c r="D66" s="120"/>
      <c r="E66" s="121"/>
      <c r="F66" s="122"/>
      <c r="G66" s="108">
        <f>IF(OR(F44=" ",F44&lt;&gt;"I"),HLOOKUP(F41,Hoja3!A1:Y6,5)," ")</f>
        <v>0</v>
      </c>
      <c r="H66" s="109"/>
      <c r="I66" s="110"/>
    </row>
    <row r="67" spans="1:9" ht="13.5" customHeight="1">
      <c r="A67" s="108"/>
      <c r="B67" s="109"/>
      <c r="C67" s="110"/>
      <c r="D67" s="120"/>
      <c r="E67" s="121"/>
      <c r="F67" s="122"/>
      <c r="G67" s="108"/>
      <c r="H67" s="109"/>
      <c r="I67" s="110"/>
    </row>
    <row r="68" spans="1:9" ht="12.75">
      <c r="A68" s="108"/>
      <c r="B68" s="109"/>
      <c r="C68" s="110"/>
      <c r="D68" s="120"/>
      <c r="E68" s="121"/>
      <c r="F68" s="122"/>
      <c r="G68" s="108"/>
      <c r="H68" s="109"/>
      <c r="I68" s="110"/>
    </row>
    <row r="69" spans="1:9" ht="12.75">
      <c r="A69" s="108"/>
      <c r="B69" s="109"/>
      <c r="C69" s="110"/>
      <c r="D69" s="108" t="str">
        <f>IF(OR(E44=" ",E44&lt;&gt;"I"),HLOOKUP(E41,Hoja3!A1:Y6,4)," ")</f>
        <v>Sométete y quédate quieto, pues lo que estás experimentando no es necesariamente resultado de tus acciones o hábitos, sino que surge de las condiciones sobre las que nada puedas hacer, Lo que ha estado lleno debe vaciarse, lo que ha aumentado debe decrecer. Así son las cosas en el Cielo y en la Tierra. La capitulación es exhibir coraje y sabiduría. Y, sin embargo la Detención tiene otra cara. Así como el invierno es un tiempo de introspección, extraer Isa puede anunciar un tiempo de restauración y renovación al nivel más profundo. En tu soledad, ejerce la cautela y no persistas con obstinación en intentar imponer tu voluntad. Recuerda que la semilla de lo nuevo está presente en la vaina de lo antiguo, es la semilla del potencial no realizado, de lo bueno. Confía en tu propio proceso y estate atento a las señales de la primavera.</v>
      </c>
      <c r="E69" s="109"/>
      <c r="F69" s="110"/>
      <c r="G69" s="108"/>
      <c r="H69" s="109"/>
      <c r="I69" s="110"/>
    </row>
    <row r="70" spans="1:9" ht="12.75">
      <c r="A70" s="108"/>
      <c r="B70" s="109"/>
      <c r="C70" s="110"/>
      <c r="D70" s="108"/>
      <c r="E70" s="109"/>
      <c r="F70" s="110"/>
      <c r="G70" s="108"/>
      <c r="H70" s="109"/>
      <c r="I70" s="110"/>
    </row>
    <row r="71" spans="1:9" ht="13.5" thickBot="1">
      <c r="A71" s="111"/>
      <c r="B71" s="112"/>
      <c r="C71" s="113"/>
      <c r="D71" s="108"/>
      <c r="E71" s="109"/>
      <c r="F71" s="110"/>
      <c r="G71" s="111"/>
      <c r="H71" s="112"/>
      <c r="I71" s="113"/>
    </row>
    <row r="72" spans="4:6" ht="12.75">
      <c r="D72" s="108"/>
      <c r="E72" s="109"/>
      <c r="F72" s="110"/>
    </row>
    <row r="73" spans="4:6" ht="12.75">
      <c r="D73" s="108"/>
      <c r="E73" s="109"/>
      <c r="F73" s="110"/>
    </row>
    <row r="74" spans="4:6" ht="12.75">
      <c r="D74" s="108"/>
      <c r="E74" s="109"/>
      <c r="F74" s="110"/>
    </row>
    <row r="75" spans="4:6" ht="12.75">
      <c r="D75" s="108"/>
      <c r="E75" s="109"/>
      <c r="F75" s="110"/>
    </row>
    <row r="76" spans="4:6" ht="12.75">
      <c r="D76" s="108"/>
      <c r="E76" s="109"/>
      <c r="F76" s="110"/>
    </row>
    <row r="77" spans="4:6" ht="12.75">
      <c r="D77" s="108"/>
      <c r="E77" s="109"/>
      <c r="F77" s="110"/>
    </row>
    <row r="78" spans="4:8" ht="12.75">
      <c r="D78" s="108"/>
      <c r="E78" s="109"/>
      <c r="F78" s="110"/>
      <c r="H78" s="4"/>
    </row>
    <row r="79" spans="4:6" ht="12.75">
      <c r="D79" s="108"/>
      <c r="E79" s="109"/>
      <c r="F79" s="110"/>
    </row>
    <row r="80" spans="4:6" ht="12.75">
      <c r="D80" s="108">
        <f>IF(OR(E44=" ",E44&lt;&gt;"I"),HLOOKUP(E41,Hoja3!A1:Y6,5)," ")</f>
        <v>0</v>
      </c>
      <c r="E80" s="109"/>
      <c r="F80" s="110"/>
    </row>
    <row r="81" spans="4:6" ht="12.75">
      <c r="D81" s="108"/>
      <c r="E81" s="109"/>
      <c r="F81" s="110"/>
    </row>
    <row r="82" spans="4:6" ht="12.75">
      <c r="D82" s="108"/>
      <c r="E82" s="109"/>
      <c r="F82" s="110"/>
    </row>
    <row r="83" spans="4:6" ht="12.75">
      <c r="D83" s="108"/>
      <c r="E83" s="109"/>
      <c r="F83" s="110"/>
    </row>
    <row r="84" spans="4:6" ht="12.75">
      <c r="D84" s="108"/>
      <c r="E84" s="109"/>
      <c r="F84" s="110"/>
    </row>
    <row r="85" spans="4:6" ht="13.5" thickBot="1">
      <c r="D85" s="111"/>
      <c r="E85" s="112"/>
      <c r="F85" s="113"/>
    </row>
    <row r="94" spans="7:9" ht="12.75">
      <c r="G94"/>
      <c r="H94"/>
      <c r="I94"/>
    </row>
    <row r="95" spans="7:9" ht="12.75">
      <c r="G95"/>
      <c r="H95"/>
      <c r="I95"/>
    </row>
    <row r="96" spans="7:9" ht="12.75">
      <c r="G96"/>
      <c r="H96"/>
      <c r="I96"/>
    </row>
    <row r="97" spans="7:9" ht="12.75">
      <c r="G97"/>
      <c r="H97"/>
      <c r="I97"/>
    </row>
    <row r="98" spans="7:9" ht="12.75">
      <c r="G98"/>
      <c r="H98"/>
      <c r="I98"/>
    </row>
    <row r="99" spans="7:9" ht="12.75">
      <c r="G99"/>
      <c r="H99"/>
      <c r="I99"/>
    </row>
    <row r="100" spans="7:9" ht="12.75">
      <c r="G100"/>
      <c r="H100"/>
      <c r="I100"/>
    </row>
    <row r="101" spans="7:9" ht="12.75">
      <c r="G101"/>
      <c r="H101"/>
      <c r="I101"/>
    </row>
    <row r="102" spans="7:9" ht="12.75">
      <c r="G102"/>
      <c r="H102"/>
      <c r="I102"/>
    </row>
    <row r="103" spans="7:9" ht="12.75">
      <c r="G103"/>
      <c r="H103"/>
      <c r="I103"/>
    </row>
    <row r="104" spans="7:9" ht="12.75">
      <c r="G104"/>
      <c r="H104"/>
      <c r="I104"/>
    </row>
    <row r="105" spans="7:9" ht="12.75">
      <c r="G105"/>
      <c r="H105"/>
      <c r="I105"/>
    </row>
    <row r="106" spans="7:9" ht="12.75">
      <c r="G106"/>
      <c r="H106"/>
      <c r="I106"/>
    </row>
    <row r="107" spans="7:9" ht="12.75">
      <c r="G107"/>
      <c r="H107"/>
      <c r="I107"/>
    </row>
    <row r="108" spans="7:9" ht="12.75">
      <c r="G108"/>
      <c r="H108"/>
      <c r="I108"/>
    </row>
    <row r="109" spans="7:9" ht="12.75">
      <c r="G109"/>
      <c r="H109"/>
      <c r="I109"/>
    </row>
    <row r="110" spans="7:9" ht="12.75">
      <c r="G110"/>
      <c r="H110"/>
      <c r="I110"/>
    </row>
    <row r="111" spans="7:9" ht="12.75">
      <c r="G111"/>
      <c r="H111"/>
      <c r="I111"/>
    </row>
    <row r="112" spans="7:9" ht="12.75">
      <c r="G112"/>
      <c r="H112"/>
      <c r="I112"/>
    </row>
    <row r="113" spans="7:9" ht="12.75">
      <c r="G113"/>
      <c r="H113"/>
      <c r="I113"/>
    </row>
    <row r="114" spans="7:9" ht="12.75">
      <c r="G114"/>
      <c r="H114"/>
      <c r="I114"/>
    </row>
    <row r="115" spans="7:9" ht="12.75">
      <c r="G115"/>
      <c r="H115"/>
      <c r="I115"/>
    </row>
    <row r="116" spans="7:9" ht="12.75">
      <c r="G116"/>
      <c r="H116"/>
      <c r="I116"/>
    </row>
    <row r="117" spans="7:9" ht="12.75">
      <c r="G117"/>
      <c r="H117"/>
      <c r="I117"/>
    </row>
    <row r="118" spans="7:9" ht="12.75">
      <c r="G118"/>
      <c r="H118"/>
      <c r="I118"/>
    </row>
    <row r="119" spans="7:9" ht="12.75">
      <c r="G119"/>
      <c r="H119"/>
      <c r="I119"/>
    </row>
    <row r="120" spans="7:9" ht="12.75">
      <c r="G120"/>
      <c r="H120"/>
      <c r="I120"/>
    </row>
    <row r="121" spans="7:9" ht="12.75">
      <c r="G121"/>
      <c r="H121"/>
      <c r="I121"/>
    </row>
    <row r="122" spans="7:9" ht="12.75">
      <c r="G122"/>
      <c r="H122"/>
      <c r="I122"/>
    </row>
    <row r="123" spans="7:9" ht="12.75">
      <c r="G123"/>
      <c r="H123"/>
      <c r="I123"/>
    </row>
    <row r="124" spans="7:9" ht="12.75">
      <c r="G124"/>
      <c r="H124"/>
      <c r="I124"/>
    </row>
    <row r="125" spans="7:9" ht="12.75">
      <c r="G125"/>
      <c r="H125"/>
      <c r="I125"/>
    </row>
    <row r="126" spans="7:9" ht="12.75">
      <c r="G126"/>
      <c r="H126"/>
      <c r="I126"/>
    </row>
    <row r="127" spans="7:9" ht="12.75">
      <c r="G127"/>
      <c r="H127"/>
      <c r="I127"/>
    </row>
    <row r="128" spans="7:9" ht="12.75">
      <c r="G128"/>
      <c r="H128"/>
      <c r="I128"/>
    </row>
    <row r="129" spans="7:9" ht="12.75">
      <c r="G129"/>
      <c r="H129"/>
      <c r="I129"/>
    </row>
    <row r="130" spans="7:9" ht="12.75">
      <c r="G130"/>
      <c r="H130"/>
      <c r="I130"/>
    </row>
    <row r="131" spans="7:9" ht="12.75">
      <c r="G131"/>
      <c r="H131"/>
      <c r="I131"/>
    </row>
    <row r="132" spans="7:9" ht="12.75">
      <c r="G132"/>
      <c r="H132"/>
      <c r="I132"/>
    </row>
    <row r="133" spans="7:9" ht="12.75">
      <c r="G133"/>
      <c r="H133"/>
      <c r="I133"/>
    </row>
    <row r="134" spans="7:9" ht="12.75">
      <c r="G134"/>
      <c r="H134"/>
      <c r="I134"/>
    </row>
    <row r="135" spans="7:9" ht="12.75">
      <c r="G135"/>
      <c r="H135"/>
      <c r="I135"/>
    </row>
    <row r="136" spans="7:9" ht="12.75">
      <c r="G136"/>
      <c r="H136"/>
      <c r="I136"/>
    </row>
    <row r="137" spans="7:9" ht="12.75">
      <c r="G137"/>
      <c r="H137"/>
      <c r="I137"/>
    </row>
    <row r="138" spans="7:9" ht="12.75">
      <c r="G138"/>
      <c r="H138"/>
      <c r="I138"/>
    </row>
    <row r="139" spans="7:9" ht="12.75">
      <c r="G139"/>
      <c r="H139"/>
      <c r="I139"/>
    </row>
    <row r="140" spans="7:9" ht="12.75">
      <c r="G140"/>
      <c r="H140"/>
      <c r="I140"/>
    </row>
    <row r="141" spans="7:9" ht="12.75">
      <c r="G141"/>
      <c r="H141"/>
      <c r="I141"/>
    </row>
    <row r="142" spans="7:9" ht="12.75">
      <c r="G142"/>
      <c r="H142"/>
      <c r="I142"/>
    </row>
    <row r="143" spans="7:9" ht="12.75">
      <c r="G143"/>
      <c r="H143"/>
      <c r="I143"/>
    </row>
  </sheetData>
  <sheetProtection password="CC51" sheet="1"/>
  <mergeCells count="31">
    <mergeCell ref="A55:C65"/>
    <mergeCell ref="F11:F14"/>
    <mergeCell ref="G66:I71"/>
    <mergeCell ref="D56:F68"/>
    <mergeCell ref="D69:F79"/>
    <mergeCell ref="C1:H2"/>
    <mergeCell ref="B34:H36"/>
    <mergeCell ref="C9:C16"/>
    <mergeCell ref="G9:G16"/>
    <mergeCell ref="F46:F53"/>
    <mergeCell ref="B22:H26"/>
    <mergeCell ref="E55:F55"/>
    <mergeCell ref="B41:C41"/>
    <mergeCell ref="A66:C71"/>
    <mergeCell ref="D46:D53"/>
    <mergeCell ref="E46:E53"/>
    <mergeCell ref="B8:H8"/>
    <mergeCell ref="G40:I40"/>
    <mergeCell ref="D54:F54"/>
    <mergeCell ref="A40:C40"/>
    <mergeCell ref="A42:C54"/>
    <mergeCell ref="B1:B2"/>
    <mergeCell ref="D15:F15"/>
    <mergeCell ref="B17:H21"/>
    <mergeCell ref="B27:H31"/>
    <mergeCell ref="B4:H6"/>
    <mergeCell ref="D80:F85"/>
    <mergeCell ref="B38:H38"/>
    <mergeCell ref="G42:I54"/>
    <mergeCell ref="G55:I65"/>
    <mergeCell ref="H41:I41"/>
  </mergeCells>
  <printOptions horizontalCentered="1" verticalCentered="1"/>
  <pageMargins left="0.63" right="0.32" top="0.2362204724409449" bottom="0.1968503937007874" header="0" footer="0"/>
  <pageSetup fitToHeight="2" horizontalDpi="300" verticalDpi="300" orientation="landscape" scale="80" r:id="rId3"/>
  <rowBreaks count="1" manualBreakCount="1">
    <brk id="32" max="8"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showZeros="0" zoomScale="168" zoomScaleNormal="168" zoomScalePageLayoutView="0" workbookViewId="0" topLeftCell="A1">
      <selection activeCell="G13" sqref="A13:I25"/>
    </sheetView>
  </sheetViews>
  <sheetFormatPr defaultColWidth="11.421875" defaultRowHeight="12.75"/>
  <cols>
    <col min="3" max="3" width="15.7109375" style="0" customWidth="1"/>
    <col min="4" max="4" width="14.7109375" style="0" customWidth="1"/>
    <col min="5" max="5" width="21.7109375" style="0" customWidth="1"/>
    <col min="6" max="6" width="16.7109375" style="0" customWidth="1"/>
    <col min="7" max="7" width="15.7109375" style="1" customWidth="1"/>
    <col min="8" max="9" width="11.421875" style="1" customWidth="1"/>
    <col min="10" max="10" width="12.57421875" style="0" bestFit="1" customWidth="1"/>
  </cols>
  <sheetData>
    <row r="1" spans="2:8" ht="12.75">
      <c r="B1" s="86" t="s">
        <v>33</v>
      </c>
      <c r="C1" s="148" t="str">
        <f>+'Procediemiento Odin y 3 Runas'!C1</f>
        <v>Paco</v>
      </c>
      <c r="D1" s="148"/>
      <c r="E1" s="148"/>
      <c r="F1" s="148"/>
      <c r="G1" s="148"/>
      <c r="H1" s="148"/>
    </row>
    <row r="2" spans="2:8" ht="12.75">
      <c r="B2" s="86"/>
      <c r="C2" s="148"/>
      <c r="D2" s="148"/>
      <c r="E2" s="148"/>
      <c r="F2" s="148"/>
      <c r="G2" s="148"/>
      <c r="H2" s="148"/>
    </row>
    <row r="3" spans="2:8" ht="12.75" customHeight="1" thickBot="1">
      <c r="B3" s="11"/>
      <c r="C3" s="11"/>
      <c r="D3" s="11"/>
      <c r="E3" s="11"/>
      <c r="F3" s="11"/>
      <c r="G3" s="6"/>
      <c r="H3" s="49"/>
    </row>
    <row r="4" spans="2:8" ht="12.75" customHeight="1">
      <c r="B4" s="99" t="s">
        <v>43</v>
      </c>
      <c r="C4" s="100"/>
      <c r="D4" s="100"/>
      <c r="E4" s="100"/>
      <c r="F4" s="100"/>
      <c r="G4" s="100"/>
      <c r="H4" s="101"/>
    </row>
    <row r="5" spans="2:8" ht="12.75">
      <c r="B5" s="102"/>
      <c r="C5" s="103"/>
      <c r="D5" s="103"/>
      <c r="E5" s="103"/>
      <c r="F5" s="103"/>
      <c r="G5" s="103"/>
      <c r="H5" s="104"/>
    </row>
    <row r="6" spans="2:8" ht="13.5" thickBot="1">
      <c r="B6" s="105"/>
      <c r="C6" s="106"/>
      <c r="D6" s="106"/>
      <c r="E6" s="106"/>
      <c r="F6" s="106"/>
      <c r="G6" s="106"/>
      <c r="H6" s="107"/>
    </row>
    <row r="7" spans="2:8" ht="12.75">
      <c r="B7" s="49"/>
      <c r="C7" s="49"/>
      <c r="D7" s="49"/>
      <c r="E7" s="49"/>
      <c r="F7" s="49"/>
      <c r="G7" s="49"/>
      <c r="H7" s="49"/>
    </row>
    <row r="8" ht="12.75" customHeight="1">
      <c r="N8" s="48"/>
    </row>
    <row r="9" ht="13.5" thickBot="1">
      <c r="N9" s="48"/>
    </row>
    <row r="10" spans="2:14" ht="24" thickBot="1">
      <c r="B10" s="114" t="s">
        <v>31</v>
      </c>
      <c r="C10" s="115"/>
      <c r="D10" s="115"/>
      <c r="E10" s="115"/>
      <c r="F10" s="115"/>
      <c r="G10" s="115"/>
      <c r="H10" s="116"/>
      <c r="N10" s="48"/>
    </row>
    <row r="11" ht="13.5" thickBot="1">
      <c r="N11" s="48"/>
    </row>
    <row r="12" spans="6:9" ht="15" customHeight="1" thickBot="1">
      <c r="F12" s="62" t="s">
        <v>117</v>
      </c>
      <c r="G12" s="146" t="s">
        <v>114</v>
      </c>
      <c r="H12" s="147"/>
      <c r="I12" s="147"/>
    </row>
    <row r="13" spans="6:9" ht="15" customHeight="1">
      <c r="F13" s="62" t="s">
        <v>118</v>
      </c>
      <c r="G13" s="117" t="str">
        <f>IF(OR(E27=" ",E27&lt;&gt;"I"),HLOOKUP(E16,Hoja3!A1:Y6,3),HLOOKUP(E16,Hoja3!A1:Y6,6))</f>
        <v>EL INVIERNO de la vida espiritual ha caído sobre ti. Puedes verte atrapado en una situación cuyas implicaciones desconoces. Quizá te sientas impotente para actuar, salvo someterte, rendirte, incluso sacrificar algún deseo largo tiempo atesorado. Se paciente, pues se trata de un periodo de gestación que precede al renacimiento. Ahora es improbable un logro positivo. La actividad útil está congelada, todos tus planes frenados. Tal vez experimentes un inusual vacío de energía y te preguntes su causa: un viento frío llega a ti desde los témpanos de hielo de tus hábitos anticuados. Intentar resistir puede hacer que nuestros sentimientos pierdan profundidad, que experimentes una sensación de estar desconectados de la vida. Trata de descubrir a qué te aferras y que perpetúa esta condición, y despréndete de ello; así se producirá el deshielo. Por lo general, Isa requiere un sacrificio en lo personal, el «yo». En semejante situación no puedes esperar confiar en obtener ayuda o un apoyo amistoso. Pero no existe razón para la ansiedad. </v>
      </c>
      <c r="H13" s="118"/>
      <c r="I13" s="119"/>
    </row>
    <row r="14" spans="7:9" ht="15" customHeight="1">
      <c r="G14" s="120"/>
      <c r="H14" s="121"/>
      <c r="I14" s="122"/>
    </row>
    <row r="15" spans="7:9" ht="15" customHeight="1">
      <c r="G15" s="120"/>
      <c r="H15" s="121"/>
      <c r="I15" s="122"/>
    </row>
    <row r="16" spans="5:9" ht="15" customHeight="1">
      <c r="E16" s="149">
        <f ca="1">_XLL.ALEATORIO.ENTRE(1,25)</f>
        <v>23</v>
      </c>
      <c r="G16" s="120"/>
      <c r="H16" s="121"/>
      <c r="I16" s="122"/>
    </row>
    <row r="17" spans="5:9" ht="15" customHeight="1">
      <c r="E17" s="149"/>
      <c r="G17" s="120"/>
      <c r="H17" s="121"/>
      <c r="I17" s="122"/>
    </row>
    <row r="18" spans="5:9" ht="15" customHeight="1">
      <c r="E18" s="149"/>
      <c r="G18" s="120"/>
      <c r="H18" s="121"/>
      <c r="I18" s="122"/>
    </row>
    <row r="19" spans="5:9" ht="15" customHeight="1">
      <c r="E19" s="149"/>
      <c r="G19" s="120"/>
      <c r="H19" s="121"/>
      <c r="I19" s="122"/>
    </row>
    <row r="20" spans="5:9" ht="15" customHeight="1">
      <c r="E20" s="149"/>
      <c r="G20" s="120"/>
      <c r="H20" s="121"/>
      <c r="I20" s="122"/>
    </row>
    <row r="21" spans="5:9" ht="15" customHeight="1">
      <c r="E21" s="149"/>
      <c r="G21" s="120"/>
      <c r="H21" s="121"/>
      <c r="I21" s="122"/>
    </row>
    <row r="22" spans="5:9" ht="15" customHeight="1">
      <c r="E22" s="149"/>
      <c r="G22" s="120"/>
      <c r="H22" s="121"/>
      <c r="I22" s="122"/>
    </row>
    <row r="23" spans="5:9" ht="15" customHeight="1" thickBot="1">
      <c r="E23" s="150"/>
      <c r="G23" s="120"/>
      <c r="H23" s="121"/>
      <c r="I23" s="122"/>
    </row>
    <row r="24" spans="4:9" ht="15" customHeight="1">
      <c r="D24" s="146" t="s">
        <v>24</v>
      </c>
      <c r="E24" s="147"/>
      <c r="F24" s="147"/>
      <c r="G24" s="120"/>
      <c r="H24" s="121"/>
      <c r="I24" s="122"/>
    </row>
    <row r="25" spans="4:9" ht="15" customHeight="1">
      <c r="D25" s="26"/>
      <c r="E25" s="17"/>
      <c r="F25" s="14"/>
      <c r="G25" s="120"/>
      <c r="H25" s="121"/>
      <c r="I25" s="122"/>
    </row>
    <row r="26" spans="2:9" ht="15" customHeight="1">
      <c r="B26" s="3">
        <f ca="1">_XLL.ALEATORIO.ENTRE(0,24)</f>
        <v>10</v>
      </c>
      <c r="D26" s="26"/>
      <c r="E26" s="5" t="str">
        <f>VLOOKUP(E16,Hoja2!A1:B25,2)</f>
        <v>ISA</v>
      </c>
      <c r="F26" s="14"/>
      <c r="G26" s="120" t="str">
        <f>IF(OR(E27=" ",E27&lt;&gt;"I"),HLOOKUP(E16,Hoja3!A1:Y6,4)," ")</f>
        <v>Sométete y quédate quieto, pues lo que estás experimentando no es necesariamente resultado de tus acciones o hábitos, sino que surge de las condiciones sobre las que nada puedas hacer, Lo que ha estado lleno debe vaciarse, lo que ha aumentado debe decrecer. Así son las cosas en el Cielo y en la Tierra. La capitulación es exhibir coraje y sabiduría. Y, sin embargo la Detención tiene otra cara. Así como el invierno es un tiempo de introspección, extraer Isa puede anunciar un tiempo de restauración y renovación al nivel más profundo. En tu soledad, ejerce la cautela y no persistas con obstinación en intentar imponer tu voluntad. Recuerda que la semilla de lo nuevo está presente en la vaina de lo antiguo, es la semilla del potencial no realizado, de lo bueno. Confía en tu propio proceso y estate atento a las señales de la primavera.</v>
      </c>
      <c r="H26" s="121"/>
      <c r="I26" s="122"/>
    </row>
    <row r="27" spans="4:9" ht="15" customHeight="1">
      <c r="D27" s="26"/>
      <c r="E27" s="6" t="str">
        <f ca="1">IF(OR(E16=2,E16=8,E16=9,E16=13,E16=19,E16=22,E16=23,E16=24,E16=25)," ",IF(_XLL.ALEATORIO.ENTRE(0,1)=0,"D","I"))</f>
        <v> </v>
      </c>
      <c r="F27" s="56"/>
      <c r="G27" s="120"/>
      <c r="H27" s="121"/>
      <c r="I27" s="122"/>
    </row>
    <row r="28" spans="4:9" ht="15" customHeight="1">
      <c r="D28" s="26"/>
      <c r="E28" s="17"/>
      <c r="F28" s="14"/>
      <c r="G28" s="120"/>
      <c r="H28" s="121"/>
      <c r="I28" s="122"/>
    </row>
    <row r="29" spans="2:9" ht="15" customHeight="1" thickBot="1">
      <c r="B29" s="3">
        <f ca="1">_XLL.ALEATORIO.ENTRE(0,24)</f>
        <v>16</v>
      </c>
      <c r="D29" s="16"/>
      <c r="E29" s="15"/>
      <c r="F29" s="15"/>
      <c r="G29" s="120"/>
      <c r="H29" s="121"/>
      <c r="I29" s="122"/>
    </row>
    <row r="30" spans="1:9" ht="15" customHeight="1" thickBot="1">
      <c r="A30" s="146" t="s">
        <v>112</v>
      </c>
      <c r="B30" s="147">
        <f ca="1">_XLL.ALEATORIO.ENTRE(0,24)</f>
        <v>23</v>
      </c>
      <c r="C30" s="147"/>
      <c r="G30" s="120"/>
      <c r="H30" s="121"/>
      <c r="I30" s="122"/>
    </row>
    <row r="31" spans="1:9" ht="15" customHeight="1">
      <c r="A31" s="117" t="str">
        <f>IF(OR(E45=" ",E45&lt;&gt;"I"),HLOOKUP(E34,Hoja3!A1:Y6,3),HLOOKUP(E34,Hoja3!A1:Y6,6))</f>
        <v>Sowelu representa la totalidad, aquello que requiere tu naturaleza. Encarna el impulso hacia la autorrealización e indica el camino a seguir, no partiendo de motivos ulteriores sino del núcleo de tu individualidad. Ir en busca de la totalidad es la misión del Guerrero Espiritual. Y, sin embargo, lo que te afanas por llegar a ser es lo que en realidad, por naturaleza, ya eres. Cobra conciencia de tu esencia y dale forma, exprésala de un modo creativo. SoweIu, que es una runa de gran poder y que pone a tu alcance la fuerza vital, señala un momento para la regeneración a un nivel celular. Aunque esta runa carece de posición invertida, hay motivo para la cautela. Puede que consideres necesario retirarte a la vista de la situación apremiante, en especial si los acontecimientos o, la gente te exige gastar la energía ahora. Sábete que tal retirada es de fuerza, un viaje al interior para centrarte y equilibrarte. La retirada oportuna es una de las habilidades del Guerrero Especial. Sowelu aconseja abrirse, dejar que la luz entre en una parte de tu vida que había permanecido en secreto, clausurada. </v>
      </c>
      <c r="B31" s="118"/>
      <c r="C31" s="119"/>
      <c r="G31" s="120"/>
      <c r="H31" s="121"/>
      <c r="I31" s="122"/>
    </row>
    <row r="32" spans="1:9" ht="15" customHeight="1">
      <c r="A32" s="120"/>
      <c r="B32" s="121"/>
      <c r="C32" s="122"/>
      <c r="G32" s="120"/>
      <c r="H32" s="121"/>
      <c r="I32" s="122"/>
    </row>
    <row r="33" spans="1:9" ht="15" customHeight="1">
      <c r="A33" s="120"/>
      <c r="B33" s="121"/>
      <c r="C33" s="122"/>
      <c r="G33" s="120"/>
      <c r="H33" s="121"/>
      <c r="I33" s="122"/>
    </row>
    <row r="34" spans="1:9" ht="15" customHeight="1">
      <c r="A34" s="120"/>
      <c r="B34" s="121"/>
      <c r="C34" s="122"/>
      <c r="E34" s="149">
        <f ca="1">_XLL.ALEATORIO.ENTRE(1,25)</f>
        <v>24</v>
      </c>
      <c r="G34" s="120"/>
      <c r="H34" s="121"/>
      <c r="I34" s="122"/>
    </row>
    <row r="35" spans="1:9" ht="15" customHeight="1">
      <c r="A35" s="120"/>
      <c r="B35" s="121"/>
      <c r="C35" s="122"/>
      <c r="E35" s="149"/>
      <c r="G35" s="120"/>
      <c r="H35" s="121"/>
      <c r="I35" s="122"/>
    </row>
    <row r="36" spans="1:9" ht="15" customHeight="1">
      <c r="A36" s="120"/>
      <c r="B36" s="121"/>
      <c r="C36" s="122"/>
      <c r="E36" s="149"/>
      <c r="G36" s="120"/>
      <c r="H36" s="121"/>
      <c r="I36" s="122"/>
    </row>
    <row r="37" spans="1:9" ht="15" customHeight="1">
      <c r="A37" s="120"/>
      <c r="B37" s="121"/>
      <c r="C37" s="122"/>
      <c r="E37" s="149"/>
      <c r="G37" s="108">
        <f>IF(OR(E27=" ",E27&lt;&gt;"I"),HLOOKUP(E16,Hoja3!A1:Y6,5)," ")</f>
        <v>0</v>
      </c>
      <c r="H37" s="109"/>
      <c r="I37" s="110"/>
    </row>
    <row r="38" spans="1:9" ht="15" customHeight="1">
      <c r="A38" s="120"/>
      <c r="B38" s="121"/>
      <c r="C38" s="122"/>
      <c r="E38" s="149"/>
      <c r="G38" s="108"/>
      <c r="H38" s="109"/>
      <c r="I38" s="110"/>
    </row>
    <row r="39" spans="1:9" ht="15" customHeight="1">
      <c r="A39" s="120"/>
      <c r="B39" s="121"/>
      <c r="C39" s="122"/>
      <c r="E39" s="149"/>
      <c r="G39" s="108"/>
      <c r="H39" s="109"/>
      <c r="I39" s="110"/>
    </row>
    <row r="40" spans="1:9" ht="15" customHeight="1">
      <c r="A40" s="120"/>
      <c r="B40" s="121"/>
      <c r="C40" s="122"/>
      <c r="E40" s="149"/>
      <c r="G40" s="108"/>
      <c r="H40" s="109"/>
      <c r="I40" s="110"/>
    </row>
    <row r="41" spans="1:9" ht="15" customHeight="1" thickBot="1">
      <c r="A41" s="120"/>
      <c r="B41" s="121"/>
      <c r="C41" s="122"/>
      <c r="E41" s="150"/>
      <c r="G41" s="108"/>
      <c r="H41" s="109"/>
      <c r="I41" s="110"/>
    </row>
    <row r="42" spans="1:9" ht="15" customHeight="1" thickBot="1">
      <c r="A42" s="120"/>
      <c r="B42" s="121"/>
      <c r="C42" s="122"/>
      <c r="D42" s="146" t="s">
        <v>25</v>
      </c>
      <c r="E42" s="147">
        <f ca="1">_XLL.ALEATORIO.ENTRE(0,24)</f>
        <v>2</v>
      </c>
      <c r="F42" s="147"/>
      <c r="G42" s="111"/>
      <c r="H42" s="112"/>
      <c r="I42" s="113"/>
    </row>
    <row r="43" spans="1:6" ht="15" customHeight="1">
      <c r="A43" s="120"/>
      <c r="B43" s="121"/>
      <c r="C43" s="122"/>
      <c r="D43" s="26"/>
      <c r="E43" s="17"/>
      <c r="F43" s="21"/>
    </row>
    <row r="44" spans="1:6" ht="15" customHeight="1">
      <c r="A44" s="120" t="str">
        <f>IF(OR(E45=" ",E45&lt;&gt;"I"),HLOOKUP(E34,Hoja3!A1:Y6,4)," ")</f>
        <v>Para conseguirlo puede hacer falta un reconocimiento profundo, admitir ante nosotros mismos algo que durante mucho tiempo habías negado. Hay una plegaria conocida como Gayatri, que encarna el espíritu de la Runa de la Totalidad. Dirígete al Sol de este modo: Tú, que eres fuente de todo poder,  cuyos rayos iluminan el mundo, ilumina asimismo mi corazón para que también él pueda realizar tu obra. Mientras se recita el Gayatri, visualiza los rayos del Sol cayendo sobre el mundo, entrando en tu corazón, emanando luego del centro de tu corazón de regreso al mundo. Ésta es una plegaria poderosa y potenciadora de vida. Aquí aparece la advertencia de no darse aires. Incluso en un tiempo de abundancia de energía, se te requiere que te enfrentes a tu negativa a permitir que la acción correcta fluya a través de ti y que la venzas. Cultiva esta facultad, pues es señal de auténtica humildad.</v>
      </c>
      <c r="B44" s="121"/>
      <c r="C44" s="122"/>
      <c r="D44" s="26"/>
      <c r="E44" s="5" t="str">
        <f>VLOOKUP(E34,Hoja2!A1:B25,2)</f>
        <v>SOWELU</v>
      </c>
      <c r="F44" s="21"/>
    </row>
    <row r="45" spans="1:6" ht="15" customHeight="1">
      <c r="A45" s="120"/>
      <c r="B45" s="121"/>
      <c r="C45" s="122"/>
      <c r="D45" s="26"/>
      <c r="E45" s="6" t="str">
        <f ca="1">IF(OR(E34=2,E34=8,E34=9,E34=13,E34=19,E34=22,E34=23,E34=24,E34=25)," ",IF(_XLL.ALEATORIO.ENTRE(0,1)=0,"D","I"))</f>
        <v> </v>
      </c>
      <c r="F45" s="57"/>
    </row>
    <row r="46" spans="1:6" ht="15" customHeight="1">
      <c r="A46" s="120"/>
      <c r="B46" s="121"/>
      <c r="C46" s="122"/>
      <c r="D46" s="26"/>
      <c r="E46" s="17"/>
      <c r="F46" s="21"/>
    </row>
    <row r="47" spans="1:6" ht="15" customHeight="1" thickBot="1">
      <c r="A47" s="120"/>
      <c r="B47" s="121"/>
      <c r="C47" s="122"/>
      <c r="D47" s="16"/>
      <c r="E47" s="15"/>
      <c r="F47" s="23"/>
    </row>
    <row r="48" spans="1:3" ht="15" customHeight="1" thickBot="1">
      <c r="A48" s="120"/>
      <c r="B48" s="121"/>
      <c r="C48" s="122"/>
    </row>
    <row r="49" spans="1:9" ht="15" customHeight="1" thickBot="1">
      <c r="A49" s="120"/>
      <c r="B49" s="121"/>
      <c r="C49" s="122"/>
      <c r="G49" s="146" t="s">
        <v>113</v>
      </c>
      <c r="H49" s="147">
        <f ca="1">_XLL.ALEATORIO.ENTRE(0,24)</f>
        <v>23</v>
      </c>
      <c r="I49" s="147"/>
    </row>
    <row r="50" spans="1:9" ht="15" customHeight="1">
      <c r="A50" s="120"/>
      <c r="B50" s="121"/>
      <c r="C50" s="122"/>
      <c r="G50" s="117" t="str">
        <f>IF(OR(E64=" ",E64&lt;&gt;"I"),HLOOKUP(E53,Hoja3!A1:Y6,3),HLOOKUP(E53,Hoja3!A1:Y6,6))</f>
        <v>ESTA RUNA guarda relación con la Luna, con la parte intuitiva de vuestra naturaleza, con su impulso a la armonización y adaptación en la esfera de las relaciones personales. Inguz encarna la necesidad universal de compartir, el anhelo de ser deseado, la búsqueda de afinidades. Lo que Inguz requiere es la compleción de los comienzos. Extraer esta runa acaso marque el momento de un parto gozoso, de una nueva vida, de un nuevo camino. Es una runa de gran poder, y recibirla significa que ahora tienes la fuerza para alcanzar la compleción, la resolución, de la que proviene un nuevo comienzo. Por encima de todo, aquí es crucial la compleción. Podría ser oportuno que ahora completaras algún proyecto, si es así, haz que sea tu prioridad absoluta. Tal vez se pueda aclarar o resolver algún estado de ánimo difícil. La aparición de esta runa indica que debes abonar el terreno para tu propio alumbramiento.</v>
      </c>
      <c r="H50" s="118"/>
      <c r="I50" s="119"/>
    </row>
    <row r="51" spans="1:9" ht="15" customHeight="1">
      <c r="A51" s="120"/>
      <c r="B51" s="121"/>
      <c r="C51" s="122"/>
      <c r="G51" s="120"/>
      <c r="H51" s="121"/>
      <c r="I51" s="122"/>
    </row>
    <row r="52" spans="1:9" ht="15" customHeight="1">
      <c r="A52" s="120"/>
      <c r="B52" s="121"/>
      <c r="C52" s="122"/>
      <c r="G52" s="120"/>
      <c r="H52" s="121"/>
      <c r="I52" s="122"/>
    </row>
    <row r="53" spans="1:9" ht="15" customHeight="1">
      <c r="A53" s="120"/>
      <c r="B53" s="121"/>
      <c r="C53" s="122"/>
      <c r="E53" s="149">
        <f ca="1">_XLL.ALEATORIO.ENTRE(1,25)</f>
        <v>8</v>
      </c>
      <c r="G53" s="120"/>
      <c r="H53" s="121"/>
      <c r="I53" s="122"/>
    </row>
    <row r="54" spans="1:9" ht="15" customHeight="1">
      <c r="A54" s="120"/>
      <c r="B54" s="121"/>
      <c r="C54" s="122"/>
      <c r="E54" s="149"/>
      <c r="G54" s="120"/>
      <c r="H54" s="121"/>
      <c r="I54" s="122"/>
    </row>
    <row r="55" spans="1:9" ht="15" customHeight="1">
      <c r="A55" s="108" t="str">
        <f>IF(OR(E45=" ",E45&lt;&gt;"I"),HLOOKUP(E34,Hoja3!A1:Y6,5)," ")</f>
        <v>Practica el arte de hacer sin hacer: dirígete verdaderamente hacia una dirección y luego mantenla sin esfuerzo manipulador Medita en las palabras de Cristo: No puedo hacer nada de mí mismo (Juan 5:30). Pues mediante nuestro propio poder no hacemos nada. Incluso al amar, es el Amor el que ama a través de nosotros. Este modo de pensar y de ser integra nuevas energías y nos permite fluir hacia la totalidad, que es el objetivo último del Guerrero Espiritual</v>
      </c>
      <c r="B55" s="109"/>
      <c r="C55" s="110"/>
      <c r="E55" s="149"/>
      <c r="G55" s="120"/>
      <c r="H55" s="121"/>
      <c r="I55" s="122"/>
    </row>
    <row r="56" spans="1:9" ht="15" customHeight="1">
      <c r="A56" s="108"/>
      <c r="B56" s="109"/>
      <c r="C56" s="110"/>
      <c r="E56" s="149"/>
      <c r="G56" s="120"/>
      <c r="H56" s="121"/>
      <c r="I56" s="122"/>
    </row>
    <row r="57" spans="1:9" ht="15" customHeight="1">
      <c r="A57" s="108"/>
      <c r="B57" s="109"/>
      <c r="C57" s="110"/>
      <c r="E57" s="149"/>
      <c r="G57" s="120"/>
      <c r="H57" s="121"/>
      <c r="I57" s="122"/>
    </row>
    <row r="58" spans="1:9" ht="15" customHeight="1">
      <c r="A58" s="108"/>
      <c r="B58" s="109"/>
      <c r="C58" s="110"/>
      <c r="E58" s="149"/>
      <c r="G58" s="120"/>
      <c r="H58" s="121"/>
      <c r="I58" s="122"/>
    </row>
    <row r="59" spans="1:9" ht="15" customHeight="1">
      <c r="A59" s="108"/>
      <c r="B59" s="109"/>
      <c r="C59" s="110"/>
      <c r="E59" s="149"/>
      <c r="G59" s="120"/>
      <c r="H59" s="121"/>
      <c r="I59" s="122"/>
    </row>
    <row r="60" spans="1:9" ht="15" customHeight="1" thickBot="1">
      <c r="A60" s="111"/>
      <c r="B60" s="112"/>
      <c r="C60" s="113"/>
      <c r="E60" s="150"/>
      <c r="G60" s="120"/>
      <c r="H60" s="121"/>
      <c r="I60" s="122"/>
    </row>
    <row r="61" spans="4:9" ht="15" customHeight="1">
      <c r="D61" s="146" t="s">
        <v>26</v>
      </c>
      <c r="E61" s="147">
        <f ca="1">_XLL.ALEATORIO.ENTRE(0,24)</f>
        <v>9</v>
      </c>
      <c r="F61" s="147"/>
      <c r="G61" s="120"/>
      <c r="H61" s="121"/>
      <c r="I61" s="122"/>
    </row>
    <row r="62" spans="4:9" ht="15" customHeight="1">
      <c r="D62" s="26"/>
      <c r="E62" s="17"/>
      <c r="F62" s="21"/>
      <c r="G62" s="120"/>
      <c r="H62" s="121"/>
      <c r="I62" s="122"/>
    </row>
    <row r="63" spans="4:9" ht="15" customHeight="1">
      <c r="D63" s="26"/>
      <c r="E63" s="5" t="str">
        <f>VLOOKUP(E53,Hoja2!A1:B25,2)</f>
        <v>INGUZ</v>
      </c>
      <c r="F63" s="21"/>
      <c r="G63" s="120" t="str">
        <f>IF(OR(E64=" ",E64&lt;&gt;"I"),HLOOKUP(E53,Hoja3!A1:Y6,4)," ")</f>
        <v>Todo cambia y no podemos vivir permanentemente entre obstáculos. Inguz señala tu salida de un estado cerrado, de crisálida. Al resolver y aclarar lo viejo, experimentaras una liberación de tensión e incertidumbre.Quizá se te requiera que te liberes de una rutina, hábito o relación, de algún profundo patrón de cultura o comportamiento, de alguna actividad que era muy adecuada para el yo que dejas atrás. El momento del nacimiento siempre es crítico. El movimiento puede implicar peligro, pero el movimiento que es oportuno nos saca del peligro. Entra en la sala de partos ahora. Inguz, que es otra de las Runas del Ciclo, aconseja preparación. Al estar centrados y apoyados con firmeza en la tierra, liberándote de todas las influencias no deseadas y viendo el lacio humorístico de las cosas, realmente estarás preparado para abrirte a la voluntad del Cielo y aguardar tu alumbramiento con serena certeza.</v>
      </c>
      <c r="H63" s="121"/>
      <c r="I63" s="122"/>
    </row>
    <row r="64" spans="4:9" ht="15" customHeight="1">
      <c r="D64" s="26"/>
      <c r="E64" s="6" t="str">
        <f ca="1">IF(OR(E53=2,E53=8,E53=9,E53=13,E53=19,E53=22,E53=23,E53=24,E53=25)," ",IF(_XLL.ALEATORIO.ENTRE(0,1)=0,"D","I"))</f>
        <v> </v>
      </c>
      <c r="F64" s="57"/>
      <c r="G64" s="120"/>
      <c r="H64" s="121"/>
      <c r="I64" s="122"/>
    </row>
    <row r="65" spans="4:9" ht="15" customHeight="1">
      <c r="D65" s="26"/>
      <c r="E65" s="17"/>
      <c r="F65" s="21"/>
      <c r="G65" s="120"/>
      <c r="H65" s="121"/>
      <c r="I65" s="122"/>
    </row>
    <row r="66" spans="4:9" ht="15" customHeight="1" thickBot="1">
      <c r="D66" s="16"/>
      <c r="E66" s="15"/>
      <c r="F66" s="23"/>
      <c r="G66" s="120"/>
      <c r="H66" s="121"/>
      <c r="I66" s="122"/>
    </row>
    <row r="67" spans="1:9" ht="15" customHeight="1" thickBot="1">
      <c r="A67" s="146" t="s">
        <v>115</v>
      </c>
      <c r="B67" s="147">
        <f ca="1">_XLL.ALEATORIO.ENTRE(0,24)</f>
        <v>12</v>
      </c>
      <c r="C67" s="147"/>
      <c r="G67" s="120"/>
      <c r="H67" s="121"/>
      <c r="I67" s="122"/>
    </row>
    <row r="68" spans="1:9" ht="15" customHeight="1">
      <c r="A68" s="117" t="str">
        <f>IF(OR(E82=" ",E82&lt;&gt;"I"),HLOOKUP(E71,Hoja3!A1:Y6,3),HLOOKUP(E71,Hoja3!A1:Y6,6))</f>
        <v>ESTA RUNA que tiene una puerta como símbolo, indica que hay trabajo pendiente tanto dentro como fuera de nosotros mismos. Thurisaz representa la frontera entre el Cielo y lo mundano Llegar aquí es un reconocimiento de tu preparación para contactar con lo numinoso, lo Divino, para iluminar tu experiencia, de modo que su significado brille a través de su forma. Thurisaz es una runa de inacción. Por tanto, no hay que acercarse a la puerta ni cruzarla sin contemplación. Aquí te enfrentas a un claro reflejo de lo que está oculto en ti, lo que debe ponerse al descubierto y ser examinado antes de poder emprender la acción correcta. Esta runa fortalece tu capacidad de espera. Éste no es un tiempo de tomar decisiones. En esta penúltima Runa del Cielo actúan intensas fuerzas transformadoras. Visualízate de pie ante una puerta en lo alto de una montaña. Toda tu vida se extiende detrás y debajo de ti. Antes de cruzar la puerta, detente y repasa el pasado, el aprendizaje y las alegrías, las victorias y los pesares…todo lo que contribuyó a traerte aquí.</v>
      </c>
      <c r="B68" s="118"/>
      <c r="C68" s="119"/>
      <c r="G68" s="120"/>
      <c r="H68" s="121"/>
      <c r="I68" s="122"/>
    </row>
    <row r="69" spans="1:9" ht="15" customHeight="1">
      <c r="A69" s="120"/>
      <c r="B69" s="121"/>
      <c r="C69" s="122"/>
      <c r="G69" s="120"/>
      <c r="H69" s="121"/>
      <c r="I69" s="122"/>
    </row>
    <row r="70" spans="1:9" ht="15" customHeight="1">
      <c r="A70" s="120"/>
      <c r="B70" s="121"/>
      <c r="C70" s="122"/>
      <c r="G70" s="120"/>
      <c r="H70" s="121"/>
      <c r="I70" s="122"/>
    </row>
    <row r="71" spans="1:9" ht="15" customHeight="1">
      <c r="A71" s="120"/>
      <c r="B71" s="121"/>
      <c r="C71" s="122"/>
      <c r="E71" s="149">
        <f ca="1">_XLL.ALEATORIO.ENTRE(1,25)</f>
        <v>21</v>
      </c>
      <c r="G71" s="120"/>
      <c r="H71" s="121"/>
      <c r="I71" s="122"/>
    </row>
    <row r="72" spans="1:9" ht="15" customHeight="1">
      <c r="A72" s="120"/>
      <c r="B72" s="121"/>
      <c r="C72" s="122"/>
      <c r="E72" s="149"/>
      <c r="G72" s="120"/>
      <c r="H72" s="121"/>
      <c r="I72" s="122"/>
    </row>
    <row r="73" spans="1:9" ht="15" customHeight="1">
      <c r="A73" s="120"/>
      <c r="B73" s="121"/>
      <c r="C73" s="122"/>
      <c r="E73" s="149"/>
      <c r="G73" s="120"/>
      <c r="H73" s="121"/>
      <c r="I73" s="122"/>
    </row>
    <row r="74" spans="1:9" ht="15" customHeight="1">
      <c r="A74" s="120"/>
      <c r="B74" s="121"/>
      <c r="C74" s="122"/>
      <c r="E74" s="149"/>
      <c r="G74" s="108">
        <f>IF(OR(E64=" ",E64&lt;&gt;"I"),HLOOKUP(E53,Hoja3!A1:Y6,5)," ")</f>
        <v>0</v>
      </c>
      <c r="H74" s="109"/>
      <c r="I74" s="110"/>
    </row>
    <row r="75" spans="1:9" ht="15" customHeight="1">
      <c r="A75" s="120"/>
      <c r="B75" s="121"/>
      <c r="C75" s="122"/>
      <c r="E75" s="149"/>
      <c r="G75" s="108"/>
      <c r="H75" s="109"/>
      <c r="I75" s="110"/>
    </row>
    <row r="76" spans="1:9" ht="15" customHeight="1">
      <c r="A76" s="120"/>
      <c r="B76" s="121"/>
      <c r="C76" s="122"/>
      <c r="E76" s="149"/>
      <c r="G76" s="108"/>
      <c r="H76" s="109"/>
      <c r="I76" s="110"/>
    </row>
    <row r="77" spans="1:9" ht="15" customHeight="1">
      <c r="A77" s="120"/>
      <c r="B77" s="121"/>
      <c r="C77" s="122"/>
      <c r="E77" s="149"/>
      <c r="G77" s="108"/>
      <c r="H77" s="109"/>
      <c r="I77" s="110"/>
    </row>
    <row r="78" spans="1:9" ht="15" customHeight="1" thickBot="1">
      <c r="A78" s="120"/>
      <c r="B78" s="121"/>
      <c r="C78" s="122"/>
      <c r="E78" s="150"/>
      <c r="G78" s="108"/>
      <c r="H78" s="109"/>
      <c r="I78" s="110"/>
    </row>
    <row r="79" spans="1:9" ht="15" customHeight="1" thickBot="1">
      <c r="A79" s="120"/>
      <c r="B79" s="121"/>
      <c r="C79" s="122"/>
      <c r="D79" s="146" t="s">
        <v>29</v>
      </c>
      <c r="E79" s="147">
        <f ca="1">_XLL.ALEATORIO.ENTRE(0,24)</f>
        <v>15</v>
      </c>
      <c r="F79" s="147"/>
      <c r="G79" s="111"/>
      <c r="H79" s="112"/>
      <c r="I79" s="113"/>
    </row>
    <row r="80" spans="1:6" ht="15" customHeight="1">
      <c r="A80" s="120"/>
      <c r="B80" s="121"/>
      <c r="C80" s="122"/>
      <c r="D80" s="26"/>
      <c r="E80" s="17"/>
      <c r="F80" s="21"/>
    </row>
    <row r="81" spans="1:6" ht="15" customHeight="1">
      <c r="A81" s="120" t="str">
        <f>IF(OR(E82=" ",E82&lt;&gt;"I"),HLOOKUP(E71,Hoja3!A1:Y6,4)," ")</f>
        <v> Obsérvalo todo, bendice todo, suéltalo todo. Pues es al despréndete de tu pasado cuando reclamas tu poder. Ahora atraviesa la puerta.</v>
      </c>
      <c r="B81" s="121"/>
      <c r="C81" s="122"/>
      <c r="D81" s="26"/>
      <c r="E81" s="5" t="str">
        <f>VLOOKUP(E71,Hoja2!A1:B25,2)</f>
        <v>THURISAZ</v>
      </c>
      <c r="F81" s="21"/>
    </row>
    <row r="82" spans="1:6" ht="15" customHeight="1">
      <c r="A82" s="120"/>
      <c r="B82" s="121"/>
      <c r="C82" s="122"/>
      <c r="D82" s="26"/>
      <c r="E82" s="6" t="str">
        <f ca="1">IF(OR(E71=2,E71=8,E71=9,E71=13,E71=19,E71=22,E71=23,E71=24,E71=25)," ",IF(_XLL.ALEATORIO.ENTRE(0,1)=0,"D","I"))</f>
        <v>D</v>
      </c>
      <c r="F82" s="57"/>
    </row>
    <row r="83" spans="1:6" ht="15" customHeight="1">
      <c r="A83" s="120"/>
      <c r="B83" s="121"/>
      <c r="C83" s="122"/>
      <c r="D83" s="26"/>
      <c r="E83" s="17"/>
      <c r="F83" s="21"/>
    </row>
    <row r="84" spans="1:6" ht="15" customHeight="1" thickBot="1">
      <c r="A84" s="120"/>
      <c r="B84" s="121"/>
      <c r="C84" s="122"/>
      <c r="D84" s="16"/>
      <c r="E84" s="15"/>
      <c r="F84" s="23"/>
    </row>
    <row r="85" spans="1:3" ht="15" customHeight="1" thickBot="1">
      <c r="A85" s="120"/>
      <c r="B85" s="121"/>
      <c r="C85" s="122"/>
    </row>
    <row r="86" spans="1:9" ht="15" customHeight="1" thickBot="1">
      <c r="A86" s="120"/>
      <c r="B86" s="121"/>
      <c r="C86" s="122"/>
      <c r="G86" s="146" t="s">
        <v>116</v>
      </c>
      <c r="H86" s="147">
        <v>4</v>
      </c>
      <c r="I86" s="147"/>
    </row>
    <row r="87" spans="1:9" ht="15" customHeight="1">
      <c r="A87" s="120"/>
      <c r="B87" s="121"/>
      <c r="C87" s="122"/>
      <c r="G87" s="117" t="str">
        <f>IF(OR(E101=" ",E101&lt;&gt;"I"),HLOOKUP(E90,Hoja3!A1:Y6,3),HLOOKUP(E90,Hoja3!A1:Y6,6))</f>
        <v>Del revés: Sin oídos para oír ni ojos para ver, pueden dejar escapar las ventajas del momento. El resultado bien podría ser una oportunidad perdida o el debilitamiento de nuestra posición. Quizá incluso pudiera parecer que nuestra propia fuerza está siendo utilizada contra nosotros. Para algunos, Uruz del revés servirá como alerta, ofreciendo indicios en forma de fracasos y decepciones menores. Para otros, los más inconscientes, puede suponer una dura sacudida. Del revés, esta runa requiere una seria reflexión acerca de la calidad de nuestra relación con nuestro Yo. Pero anímense. Piensen en el ciclo constante de la muerte y el renacimiento, en el interminable ir y venir. Todo lo que experimentamos tiene un principio, una mitad y un final, y es seguido de un nuevo comienzo. Por lo tanto, no se amilanen ante la entrada en la oscuridad: en aguas profundas, conviértanse en buceadores.</v>
      </c>
      <c r="H87" s="118"/>
      <c r="I87" s="119"/>
    </row>
    <row r="88" spans="1:9" ht="15" customHeight="1">
      <c r="A88" s="120"/>
      <c r="B88" s="121"/>
      <c r="C88" s="122"/>
      <c r="G88" s="120"/>
      <c r="H88" s="121"/>
      <c r="I88" s="122"/>
    </row>
    <row r="89" spans="1:9" ht="15" customHeight="1">
      <c r="A89" s="120"/>
      <c r="B89" s="121"/>
      <c r="C89" s="122"/>
      <c r="G89" s="120"/>
      <c r="H89" s="121"/>
      <c r="I89" s="122"/>
    </row>
    <row r="90" spans="1:9" ht="15" customHeight="1">
      <c r="A90" s="120"/>
      <c r="B90" s="121"/>
      <c r="C90" s="122"/>
      <c r="E90" s="149">
        <f ca="1">_XLL.ALEATORIO.ENTRE(1,25)</f>
        <v>5</v>
      </c>
      <c r="G90" s="120"/>
      <c r="H90" s="121"/>
      <c r="I90" s="122"/>
    </row>
    <row r="91" spans="1:9" ht="15" customHeight="1">
      <c r="A91" s="120"/>
      <c r="B91" s="121"/>
      <c r="C91" s="122"/>
      <c r="E91" s="149"/>
      <c r="G91" s="120"/>
      <c r="H91" s="121"/>
      <c r="I91" s="122"/>
    </row>
    <row r="92" spans="1:9" ht="15" customHeight="1">
      <c r="A92" s="108">
        <f>IF(OR(E82=" ",E82&lt;&gt;"I"),HLOOKUP(E71,Hoja3!A1:Y6,5)," ")</f>
        <v>0</v>
      </c>
      <c r="B92" s="109"/>
      <c r="C92" s="110"/>
      <c r="E92" s="149"/>
      <c r="G92" s="120"/>
      <c r="H92" s="121"/>
      <c r="I92" s="122"/>
    </row>
    <row r="93" spans="1:9" ht="15" customHeight="1">
      <c r="A93" s="108"/>
      <c r="B93" s="109"/>
      <c r="C93" s="110"/>
      <c r="E93" s="149"/>
      <c r="G93" s="120"/>
      <c r="H93" s="121"/>
      <c r="I93" s="122"/>
    </row>
    <row r="94" spans="1:9" ht="15" customHeight="1">
      <c r="A94" s="108"/>
      <c r="B94" s="109"/>
      <c r="C94" s="110"/>
      <c r="E94" s="149"/>
      <c r="G94" s="120"/>
      <c r="H94" s="121"/>
      <c r="I94" s="122"/>
    </row>
    <row r="95" spans="1:9" ht="15" customHeight="1">
      <c r="A95" s="108"/>
      <c r="B95" s="109"/>
      <c r="C95" s="110"/>
      <c r="E95" s="149"/>
      <c r="G95" s="120"/>
      <c r="H95" s="121"/>
      <c r="I95" s="122"/>
    </row>
    <row r="96" spans="1:9" ht="15" customHeight="1">
      <c r="A96" s="108"/>
      <c r="B96" s="109"/>
      <c r="C96" s="110"/>
      <c r="E96" s="149"/>
      <c r="G96" s="120"/>
      <c r="H96" s="121"/>
      <c r="I96" s="122"/>
    </row>
    <row r="97" spans="1:9" ht="15" customHeight="1" thickBot="1">
      <c r="A97" s="111"/>
      <c r="B97" s="112"/>
      <c r="C97" s="113"/>
      <c r="E97" s="150"/>
      <c r="G97" s="120"/>
      <c r="H97" s="121"/>
      <c r="I97" s="122"/>
    </row>
    <row r="98" spans="4:9" ht="15" customHeight="1">
      <c r="D98" s="146" t="s">
        <v>30</v>
      </c>
      <c r="E98" s="147">
        <v>4</v>
      </c>
      <c r="F98" s="147"/>
      <c r="G98" s="120"/>
      <c r="H98" s="121"/>
      <c r="I98" s="122"/>
    </row>
    <row r="99" spans="4:9" ht="15" customHeight="1">
      <c r="D99" s="26"/>
      <c r="E99" s="55"/>
      <c r="F99" s="21"/>
      <c r="G99" s="120"/>
      <c r="H99" s="121"/>
      <c r="I99" s="122"/>
    </row>
    <row r="100" spans="4:9" ht="15" customHeight="1">
      <c r="D100" s="26"/>
      <c r="E100" s="5" t="str">
        <f>VLOOKUP(E90,Hoja2!$A$1:$B$25,2)</f>
        <v>URUZ</v>
      </c>
      <c r="F100" s="21"/>
      <c r="G100" s="120" t="str">
        <f>IF(OR(E101=" ",E101&lt;&gt;"I"),HLOOKUP(E90,Hoja3!A1:Y6,4)," ")</f>
        <v> </v>
      </c>
      <c r="H100" s="121"/>
      <c r="I100" s="122"/>
    </row>
    <row r="101" spans="4:9" ht="15" customHeight="1">
      <c r="D101" s="26"/>
      <c r="E101" s="6" t="str">
        <f ca="1">IF(OR(E90=2,E90=8,E90=9,E90=13,E90=19,E90=22,E90=23,E90=24,E90=25)," ",IF(_XLL.ALEATORIO.ENTRE(0,1)=0,"D","I"))</f>
        <v>I</v>
      </c>
      <c r="F101" s="57"/>
      <c r="G101" s="120"/>
      <c r="H101" s="121"/>
      <c r="I101" s="122"/>
    </row>
    <row r="102" spans="4:9" ht="15" customHeight="1">
      <c r="D102" s="26"/>
      <c r="E102" s="17"/>
      <c r="F102" s="21"/>
      <c r="G102" s="120"/>
      <c r="H102" s="121"/>
      <c r="I102" s="122"/>
    </row>
    <row r="103" spans="4:9" ht="15" customHeight="1" thickBot="1">
      <c r="D103" s="16"/>
      <c r="E103" s="15"/>
      <c r="F103" s="23"/>
      <c r="G103" s="120"/>
      <c r="H103" s="121"/>
      <c r="I103" s="122"/>
    </row>
    <row r="104" spans="7:9" ht="15" customHeight="1">
      <c r="G104" s="120"/>
      <c r="H104" s="121"/>
      <c r="I104" s="122"/>
    </row>
    <row r="105" spans="7:9" ht="15" customHeight="1">
      <c r="G105" s="120"/>
      <c r="H105" s="121"/>
      <c r="I105" s="122"/>
    </row>
    <row r="106" spans="7:9" ht="15" customHeight="1">
      <c r="G106" s="120"/>
      <c r="H106" s="121"/>
      <c r="I106" s="122"/>
    </row>
    <row r="107" spans="7:9" ht="15" customHeight="1">
      <c r="G107" s="120"/>
      <c r="H107" s="121"/>
      <c r="I107" s="122"/>
    </row>
    <row r="108" spans="7:9" ht="15" customHeight="1">
      <c r="G108" s="120"/>
      <c r="H108" s="121"/>
      <c r="I108" s="122"/>
    </row>
    <row r="109" spans="7:9" ht="15" customHeight="1">
      <c r="G109" s="120"/>
      <c r="H109" s="121"/>
      <c r="I109" s="122"/>
    </row>
    <row r="110" spans="7:9" ht="15" customHeight="1">
      <c r="G110" s="120"/>
      <c r="H110" s="121"/>
      <c r="I110" s="122"/>
    </row>
    <row r="111" spans="7:9" ht="15" customHeight="1">
      <c r="G111" s="108" t="str">
        <f>IF(OR(E101=" ",E101&lt;&gt;"I"),HLOOKUP(E90,Hoja3!A1:Y6,5)," ")</f>
        <v> </v>
      </c>
      <c r="H111" s="109"/>
      <c r="I111" s="110"/>
    </row>
    <row r="112" spans="7:9" ht="15" customHeight="1">
      <c r="G112" s="108"/>
      <c r="H112" s="109"/>
      <c r="I112" s="110"/>
    </row>
    <row r="113" spans="7:9" ht="15" customHeight="1">
      <c r="G113" s="108"/>
      <c r="H113" s="109"/>
      <c r="I113" s="110"/>
    </row>
    <row r="114" spans="7:9" ht="15" customHeight="1">
      <c r="G114" s="108"/>
      <c r="H114" s="109"/>
      <c r="I114" s="110"/>
    </row>
    <row r="115" spans="7:9" ht="15" customHeight="1">
      <c r="G115" s="108"/>
      <c r="H115" s="109"/>
      <c r="I115" s="110"/>
    </row>
    <row r="116" spans="7:9" ht="15" customHeight="1" thickBot="1">
      <c r="G116" s="111"/>
      <c r="H116" s="112"/>
      <c r="I116" s="113"/>
    </row>
    <row r="132" spans="7:8" ht="12.75">
      <c r="G132"/>
      <c r="H132"/>
    </row>
    <row r="133" spans="7:8" ht="12.75">
      <c r="G133"/>
      <c r="H133"/>
    </row>
    <row r="134" spans="7:8" ht="12.75">
      <c r="G134"/>
      <c r="H134"/>
    </row>
    <row r="135" spans="7:8" ht="12.75">
      <c r="G135"/>
      <c r="H135"/>
    </row>
    <row r="136" spans="7:8" ht="12.75">
      <c r="G136"/>
      <c r="H136"/>
    </row>
    <row r="137" spans="7:8" ht="12.75">
      <c r="G137"/>
      <c r="H137"/>
    </row>
    <row r="138" spans="7:8" ht="12.75">
      <c r="G138"/>
      <c r="H138"/>
    </row>
    <row r="139" spans="7:8" ht="12.75">
      <c r="G139"/>
      <c r="H139"/>
    </row>
    <row r="140" spans="7:8" ht="12.75">
      <c r="G140"/>
      <c r="H140"/>
    </row>
    <row r="141" spans="7:8" ht="12.75">
      <c r="G141"/>
      <c r="H141"/>
    </row>
    <row r="142" spans="7:8" ht="12.75">
      <c r="G142"/>
      <c r="H142"/>
    </row>
    <row r="143" spans="7:8" ht="12.75">
      <c r="G143"/>
      <c r="H143"/>
    </row>
    <row r="144" spans="7:8" ht="12.75">
      <c r="G144"/>
      <c r="H144"/>
    </row>
    <row r="145" spans="7:8" ht="12.75">
      <c r="G145"/>
      <c r="H145"/>
    </row>
    <row r="146" spans="7:8" ht="12.75">
      <c r="G146"/>
      <c r="H146"/>
    </row>
    <row r="147" spans="7:8" ht="12.75">
      <c r="G147"/>
      <c r="H147"/>
    </row>
    <row r="148" spans="7:8" ht="12.75">
      <c r="G148"/>
      <c r="H148"/>
    </row>
    <row r="149" spans="7:8" ht="12.75">
      <c r="G149"/>
      <c r="H149"/>
    </row>
    <row r="150" spans="7:8" ht="12.75">
      <c r="G150"/>
      <c r="H150"/>
    </row>
  </sheetData>
  <sheetProtection password="CC51" sheet="1"/>
  <mergeCells count="34">
    <mergeCell ref="E16:E23"/>
    <mergeCell ref="E34:E41"/>
    <mergeCell ref="E53:E60"/>
    <mergeCell ref="E71:E78"/>
    <mergeCell ref="E90:E97"/>
    <mergeCell ref="D24:F24"/>
    <mergeCell ref="G12:I12"/>
    <mergeCell ref="B1:B2"/>
    <mergeCell ref="B4:H6"/>
    <mergeCell ref="C1:H2"/>
    <mergeCell ref="A68:C80"/>
    <mergeCell ref="A67:C67"/>
    <mergeCell ref="G50:I62"/>
    <mergeCell ref="B10:H10"/>
    <mergeCell ref="G13:I25"/>
    <mergeCell ref="A30:C30"/>
    <mergeCell ref="A31:C43"/>
    <mergeCell ref="A44:C54"/>
    <mergeCell ref="A55:C60"/>
    <mergeCell ref="G37:I42"/>
    <mergeCell ref="G26:I36"/>
    <mergeCell ref="D42:F42"/>
    <mergeCell ref="G63:I73"/>
    <mergeCell ref="G74:I79"/>
    <mergeCell ref="D79:F79"/>
    <mergeCell ref="D61:F61"/>
    <mergeCell ref="G111:I116"/>
    <mergeCell ref="G49:I49"/>
    <mergeCell ref="A92:C97"/>
    <mergeCell ref="D98:F98"/>
    <mergeCell ref="G87:I99"/>
    <mergeCell ref="G100:I110"/>
    <mergeCell ref="A81:C91"/>
    <mergeCell ref="G86:I86"/>
  </mergeCells>
  <printOptions horizontalCentered="1" verticalCentered="1"/>
  <pageMargins left="0.2362204724409449" right="0.1968503937007874" top="0.35433070866141736" bottom="0.2755905511811024" header="0" footer="0"/>
  <pageSetup fitToHeight="1" fitToWidth="1" horizontalDpi="300" verticalDpi="300" orientation="portrait" scale="44" r:id="rId3"/>
  <rowBreaks count="1" manualBreakCount="1">
    <brk id="74" max="255"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U119"/>
  <sheetViews>
    <sheetView showZeros="0" zoomScale="76" zoomScaleNormal="76" zoomScalePageLayoutView="0" workbookViewId="0" topLeftCell="A1">
      <selection activeCell="S18" sqref="S18"/>
    </sheetView>
  </sheetViews>
  <sheetFormatPr defaultColWidth="11.421875" defaultRowHeight="12.75"/>
  <cols>
    <col min="3" max="3" width="15.7109375" style="0" customWidth="1"/>
    <col min="4" max="4" width="14.7109375" style="0" customWidth="1"/>
    <col min="5" max="5" width="21.421875" style="0" customWidth="1"/>
    <col min="6" max="6" width="16.7109375" style="0" customWidth="1"/>
    <col min="7" max="7" width="15.7109375" style="1" customWidth="1"/>
    <col min="8" max="9" width="11.421875" style="1" customWidth="1"/>
    <col min="10" max="10" width="12.57421875" style="0" bestFit="1" customWidth="1"/>
    <col min="11" max="11" width="21.7109375" style="0" customWidth="1"/>
    <col min="17" max="17" width="21.7109375" style="0" customWidth="1"/>
  </cols>
  <sheetData>
    <row r="1" spans="3:15" ht="12.75">
      <c r="C1" s="61"/>
      <c r="G1" s="86" t="s">
        <v>33</v>
      </c>
      <c r="H1" s="148" t="str">
        <f>+'Procediemiento Odin y 3 Runas'!C1</f>
        <v>Paco</v>
      </c>
      <c r="I1" s="148"/>
      <c r="J1" s="148"/>
      <c r="K1" s="148"/>
      <c r="L1" s="148"/>
      <c r="M1" s="148"/>
      <c r="N1" s="148"/>
      <c r="O1" s="148"/>
    </row>
    <row r="2" spans="7:15" ht="12.75">
      <c r="G2" s="86"/>
      <c r="H2" s="148"/>
      <c r="I2" s="148"/>
      <c r="J2" s="148"/>
      <c r="K2" s="148"/>
      <c r="L2" s="148"/>
      <c r="M2" s="148"/>
      <c r="N2" s="148"/>
      <c r="O2" s="148"/>
    </row>
    <row r="3" spans="2:8" ht="12.75" customHeight="1" thickBot="1">
      <c r="B3" s="11"/>
      <c r="C3" s="11"/>
      <c r="D3" s="11"/>
      <c r="E3" s="11"/>
      <c r="F3" s="11"/>
      <c r="G3" s="6"/>
      <c r="H3" s="49"/>
    </row>
    <row r="4" spans="2:17" ht="12.75" customHeight="1">
      <c r="B4" s="11"/>
      <c r="C4" s="11"/>
      <c r="D4" s="11"/>
      <c r="E4" s="99" t="s">
        <v>109</v>
      </c>
      <c r="F4" s="100"/>
      <c r="G4" s="100"/>
      <c r="H4" s="100"/>
      <c r="I4" s="100"/>
      <c r="J4" s="100"/>
      <c r="K4" s="100"/>
      <c r="L4" s="100"/>
      <c r="M4" s="100"/>
      <c r="N4" s="100"/>
      <c r="O4" s="100"/>
      <c r="P4" s="100"/>
      <c r="Q4" s="101"/>
    </row>
    <row r="5" spans="2:17" ht="12.75" customHeight="1">
      <c r="B5" s="11"/>
      <c r="C5" s="11"/>
      <c r="D5" s="11"/>
      <c r="E5" s="102"/>
      <c r="F5" s="103"/>
      <c r="G5" s="103"/>
      <c r="H5" s="103"/>
      <c r="I5" s="103"/>
      <c r="J5" s="103"/>
      <c r="K5" s="103"/>
      <c r="L5" s="103"/>
      <c r="M5" s="103"/>
      <c r="N5" s="103"/>
      <c r="O5" s="103"/>
      <c r="P5" s="103"/>
      <c r="Q5" s="104"/>
    </row>
    <row r="6" spans="2:17" ht="12.75" customHeight="1">
      <c r="B6" s="11"/>
      <c r="C6" s="11"/>
      <c r="D6" s="11"/>
      <c r="E6" s="102"/>
      <c r="F6" s="103"/>
      <c r="G6" s="103"/>
      <c r="H6" s="103"/>
      <c r="I6" s="103"/>
      <c r="J6" s="103"/>
      <c r="K6" s="103"/>
      <c r="L6" s="103"/>
      <c r="M6" s="103"/>
      <c r="N6" s="103"/>
      <c r="O6" s="103"/>
      <c r="P6" s="103"/>
      <c r="Q6" s="104"/>
    </row>
    <row r="7" spans="5:17" ht="12.75" customHeight="1">
      <c r="E7" s="102"/>
      <c r="F7" s="103"/>
      <c r="G7" s="103"/>
      <c r="H7" s="103"/>
      <c r="I7" s="103"/>
      <c r="J7" s="103"/>
      <c r="K7" s="103"/>
      <c r="L7" s="103"/>
      <c r="M7" s="103"/>
      <c r="N7" s="103"/>
      <c r="O7" s="103"/>
      <c r="P7" s="103"/>
      <c r="Q7" s="104"/>
    </row>
    <row r="8" spans="5:17" ht="12.75">
      <c r="E8" s="102"/>
      <c r="F8" s="103"/>
      <c r="G8" s="103"/>
      <c r="H8" s="103"/>
      <c r="I8" s="103"/>
      <c r="J8" s="103"/>
      <c r="K8" s="103"/>
      <c r="L8" s="103"/>
      <c r="M8" s="103"/>
      <c r="N8" s="103"/>
      <c r="O8" s="103"/>
      <c r="P8" s="103"/>
      <c r="Q8" s="104"/>
    </row>
    <row r="9" spans="5:17" ht="13.5" thickBot="1">
      <c r="E9" s="105"/>
      <c r="F9" s="106"/>
      <c r="G9" s="106"/>
      <c r="H9" s="106"/>
      <c r="I9" s="106"/>
      <c r="J9" s="106"/>
      <c r="K9" s="106"/>
      <c r="L9" s="106"/>
      <c r="M9" s="106"/>
      <c r="N9" s="106"/>
      <c r="O9" s="106"/>
      <c r="P9" s="106"/>
      <c r="Q9" s="107"/>
    </row>
    <row r="10" spans="2:8" ht="13.5" thickBot="1">
      <c r="B10" s="49"/>
      <c r="C10" s="49"/>
      <c r="D10" s="49"/>
      <c r="E10" s="49"/>
      <c r="F10" s="49"/>
      <c r="G10" s="49"/>
      <c r="H10" s="49"/>
    </row>
    <row r="11" spans="7:15" ht="21" customHeight="1" thickBot="1">
      <c r="G11" s="163" t="s">
        <v>32</v>
      </c>
      <c r="H11" s="164"/>
      <c r="I11" s="164"/>
      <c r="J11" s="164"/>
      <c r="K11" s="164"/>
      <c r="L11" s="164"/>
      <c r="M11" s="164"/>
      <c r="N11" s="164"/>
      <c r="O11" s="165"/>
    </row>
    <row r="12" spans="2:8" ht="79.5" customHeight="1" thickBot="1">
      <c r="B12" s="49"/>
      <c r="C12" s="49"/>
      <c r="D12" s="49"/>
      <c r="E12" s="49"/>
      <c r="F12" s="49"/>
      <c r="G12" s="49"/>
      <c r="H12" s="49"/>
    </row>
    <row r="13" spans="7:15" ht="12.75">
      <c r="G13" s="19"/>
      <c r="H13" s="12"/>
      <c r="I13" s="12"/>
      <c r="J13" s="12"/>
      <c r="K13" s="27">
        <f ca="1">_XLL.ALEATORIO.ENTRE(1,25)</f>
        <v>2</v>
      </c>
      <c r="L13" s="12"/>
      <c r="M13" s="12"/>
      <c r="N13" s="12"/>
      <c r="O13" s="20"/>
    </row>
    <row r="14" spans="7:15" ht="12.75" customHeight="1">
      <c r="G14" s="26"/>
      <c r="H14" s="14"/>
      <c r="I14" s="14"/>
      <c r="J14" s="14"/>
      <c r="K14" s="5" t="str">
        <f>VLOOKUP(K13,Hoja2!$A$1:$B$25,2)</f>
        <v>GEBO</v>
      </c>
      <c r="L14" s="14"/>
      <c r="M14" s="14"/>
      <c r="N14" s="14"/>
      <c r="O14" s="21"/>
    </row>
    <row r="15" spans="7:15" ht="13.5" thickBot="1">
      <c r="G15" s="16"/>
      <c r="H15" s="15"/>
      <c r="I15" s="15"/>
      <c r="J15" s="15"/>
      <c r="K15" s="58" t="str">
        <f ca="1">IF(OR(K13=2,K13=8,K13=9,K13=13,K13=19,K13=22,K13=23,K13=24,K13=25)," ",IF(_XLL.ALEATORIO.ENTRE(0,1)=0,"D","I"))</f>
        <v> </v>
      </c>
      <c r="L15" s="15"/>
      <c r="M15" s="15"/>
      <c r="N15" s="15"/>
      <c r="O15" s="23"/>
    </row>
    <row r="16" spans="7:15" ht="12.75" customHeight="1" thickBot="1">
      <c r="G16" s="151" t="s">
        <v>37</v>
      </c>
      <c r="H16" s="152"/>
      <c r="I16" s="152"/>
      <c r="J16" s="152"/>
      <c r="K16" s="152"/>
      <c r="L16" s="152"/>
      <c r="M16" s="152"/>
      <c r="N16" s="152"/>
      <c r="O16" s="153"/>
    </row>
    <row r="17" spans="7:15" ht="12.75">
      <c r="G17" s="154" t="str">
        <f>IF(OR(K15=" ",K15&lt;&gt;"I"),HLOOKUP(K13,Hoja3!A1:Y6,3),HLOOKUP(K13,Hoja3!A1:Y6,6))</f>
        <v>EXTRAER ESTA RUNA es un indicio de que está cerca algún tipo de asociación. Se les avisa que no se precipiten en esa relación de amor, de asuntos profesionales o de cualquier tipo. Pues la verdadera asociación la alcanzan sólo los seres independientes e íntegros que conservan su independencia incluso al unirse. Recuerden dejar que los vientos del Cielo dancen entre ustedes. Al mismo tiempo, existe otro reino de asociación que se les pide que analicen, Porque el sendero de la asociación puede conducirlos a la realización de una unión aún mayor, la Unión con el Yo Superior, con lo Divino. El don último de esta runa es la realización de lo Divino en todas las cosas: Dios siempre establece relaciones de igualdad, Gebo la runa de la asociación, no tiene un revés, ya que representa el don de la libertad del que proceden todos los demás dones.</v>
      </c>
      <c r="H17" s="155"/>
      <c r="I17" s="155"/>
      <c r="J17" s="155">
        <f>IF(OR(K15=" ",K15&lt;&gt;"I"),HLOOKUP(K13,Hoja3!A1:Y6,4)," ")</f>
        <v>0</v>
      </c>
      <c r="K17" s="155"/>
      <c r="L17" s="155"/>
      <c r="M17" s="155">
        <f>IF(OR(K15=" ",K15&lt;&gt;"I"),HLOOKUP(K13,Hoja3!A1:Y6,5)," ")</f>
        <v>0</v>
      </c>
      <c r="N17" s="155"/>
      <c r="O17" s="160"/>
    </row>
    <row r="18" spans="7:15" ht="12.75">
      <c r="G18" s="156"/>
      <c r="H18" s="157"/>
      <c r="I18" s="157"/>
      <c r="J18" s="157"/>
      <c r="K18" s="157"/>
      <c r="L18" s="157"/>
      <c r="M18" s="157"/>
      <c r="N18" s="157"/>
      <c r="O18" s="161"/>
    </row>
    <row r="19" spans="7:15" ht="12.75">
      <c r="G19" s="156"/>
      <c r="H19" s="157"/>
      <c r="I19" s="157"/>
      <c r="J19" s="157"/>
      <c r="K19" s="157"/>
      <c r="L19" s="157"/>
      <c r="M19" s="157"/>
      <c r="N19" s="157"/>
      <c r="O19" s="161"/>
    </row>
    <row r="20" spans="7:15" ht="12.75">
      <c r="G20" s="156"/>
      <c r="H20" s="157"/>
      <c r="I20" s="157"/>
      <c r="J20" s="157"/>
      <c r="K20" s="157"/>
      <c r="L20" s="157"/>
      <c r="M20" s="157"/>
      <c r="N20" s="157"/>
      <c r="O20" s="161"/>
    </row>
    <row r="21" spans="7:15" ht="12.75">
      <c r="G21" s="156"/>
      <c r="H21" s="157"/>
      <c r="I21" s="157"/>
      <c r="J21" s="157"/>
      <c r="K21" s="157"/>
      <c r="L21" s="157"/>
      <c r="M21" s="157"/>
      <c r="N21" s="157"/>
      <c r="O21" s="161"/>
    </row>
    <row r="22" spans="6:15" ht="12.75">
      <c r="F22" s="1">
        <v>6</v>
      </c>
      <c r="G22" s="156"/>
      <c r="H22" s="157"/>
      <c r="I22" s="157"/>
      <c r="J22" s="157"/>
      <c r="K22" s="157"/>
      <c r="L22" s="157"/>
      <c r="M22" s="157"/>
      <c r="N22" s="157"/>
      <c r="O22" s="161"/>
    </row>
    <row r="23" spans="7:15" ht="12.75">
      <c r="G23" s="156"/>
      <c r="H23" s="157"/>
      <c r="I23" s="157"/>
      <c r="J23" s="157"/>
      <c r="K23" s="157"/>
      <c r="L23" s="157"/>
      <c r="M23" s="157"/>
      <c r="N23" s="157"/>
      <c r="O23" s="161"/>
    </row>
    <row r="24" spans="7:15" ht="12.75">
      <c r="G24" s="156"/>
      <c r="H24" s="157"/>
      <c r="I24" s="157"/>
      <c r="J24" s="157"/>
      <c r="K24" s="157"/>
      <c r="L24" s="157"/>
      <c r="M24" s="157"/>
      <c r="N24" s="157"/>
      <c r="O24" s="161"/>
    </row>
    <row r="25" spans="7:15" ht="12.75">
      <c r="G25" s="156"/>
      <c r="H25" s="157"/>
      <c r="I25" s="157"/>
      <c r="J25" s="157"/>
      <c r="K25" s="157"/>
      <c r="L25" s="157"/>
      <c r="M25" s="157"/>
      <c r="N25" s="157"/>
      <c r="O25" s="161"/>
    </row>
    <row r="26" spans="7:15" ht="12.75">
      <c r="G26" s="156"/>
      <c r="H26" s="157"/>
      <c r="I26" s="157"/>
      <c r="J26" s="157"/>
      <c r="K26" s="157"/>
      <c r="L26" s="157"/>
      <c r="M26" s="157"/>
      <c r="N26" s="157"/>
      <c r="O26" s="161"/>
    </row>
    <row r="27" spans="7:15" ht="12.75">
      <c r="G27" s="156"/>
      <c r="H27" s="157"/>
      <c r="I27" s="157"/>
      <c r="J27" s="157"/>
      <c r="K27" s="157"/>
      <c r="L27" s="157"/>
      <c r="M27" s="157"/>
      <c r="N27" s="157"/>
      <c r="O27" s="161"/>
    </row>
    <row r="28" spans="7:15" ht="12.75">
      <c r="G28" s="156"/>
      <c r="H28" s="157"/>
      <c r="I28" s="157"/>
      <c r="J28" s="157"/>
      <c r="K28" s="157"/>
      <c r="L28" s="157"/>
      <c r="M28" s="157"/>
      <c r="N28" s="157"/>
      <c r="O28" s="161"/>
    </row>
    <row r="29" spans="7:15" ht="13.5" thickBot="1">
      <c r="G29" s="158"/>
      <c r="H29" s="159"/>
      <c r="I29" s="159"/>
      <c r="J29" s="159"/>
      <c r="K29" s="159"/>
      <c r="L29" s="159"/>
      <c r="M29" s="159"/>
      <c r="N29" s="159"/>
      <c r="O29" s="162"/>
    </row>
    <row r="30" spans="1:17" s="59" customFormat="1" ht="79.5" customHeight="1" thickBot="1">
      <c r="A30" s="60"/>
      <c r="Q30" s="65">
        <v>7</v>
      </c>
    </row>
    <row r="31" spans="7:15" ht="12.75">
      <c r="G31" s="19"/>
      <c r="H31" s="12"/>
      <c r="I31" s="12"/>
      <c r="J31" s="12"/>
      <c r="K31" s="27">
        <f ca="1">_XLL.ALEATORIO.ENTRE(1,25)</f>
        <v>23</v>
      </c>
      <c r="L31" s="12"/>
      <c r="M31" s="12"/>
      <c r="N31" s="12"/>
      <c r="O31" s="20"/>
    </row>
    <row r="32" spans="7:15" ht="12.75">
      <c r="G32" s="26"/>
      <c r="H32" s="14"/>
      <c r="I32" s="14"/>
      <c r="J32" s="14"/>
      <c r="K32" s="5" t="str">
        <f>VLOOKUP(K31,Hoja2!$A$1:$B$25,2)</f>
        <v>ISA</v>
      </c>
      <c r="L32" s="14"/>
      <c r="M32" s="14"/>
      <c r="N32" s="14"/>
      <c r="O32" s="21"/>
    </row>
    <row r="33" spans="7:15" ht="13.5" thickBot="1">
      <c r="G33" s="16"/>
      <c r="H33" s="15"/>
      <c r="I33" s="15"/>
      <c r="J33" s="15"/>
      <c r="K33" s="58" t="str">
        <f ca="1">IF(OR(K31=2,K31=8,K31=9,K31=13,K31=19,K31=22,K31=23,K31=24,K31=25)," ",IF(_XLL.ALEATORIO.ENTRE(0,1)=0,"D","I"))</f>
        <v> </v>
      </c>
      <c r="L33" s="15"/>
      <c r="M33" s="15"/>
      <c r="N33" s="15"/>
      <c r="O33" s="23"/>
    </row>
    <row r="34" spans="7:15" ht="13.5" thickBot="1">
      <c r="G34" s="151" t="s">
        <v>38</v>
      </c>
      <c r="H34" s="152"/>
      <c r="I34" s="152"/>
      <c r="J34" s="152"/>
      <c r="K34" s="152"/>
      <c r="L34" s="152"/>
      <c r="M34" s="152"/>
      <c r="N34" s="152"/>
      <c r="O34" s="153"/>
    </row>
    <row r="35" spans="7:15" ht="12.75">
      <c r="G35" s="154" t="str">
        <f>IF(OR(K33=" ",K33&lt;&gt;"I"),HLOOKUP(K31,Hoja3!A1:Y6,3),HLOOKUP(K31,Hoja3!A1:Y6,6))</f>
        <v>EL INVIERNO de la vida espiritual ha caído sobre ti. Puedes verte atrapado en una situación cuyas implicaciones desconoces. Quizá te sientas impotente para actuar, salvo someterte, rendirte, incluso sacrificar algún deseo largo tiempo atesorado. Se paciente, pues se trata de un periodo de gestación que precede al renacimiento. Ahora es improbable un logro positivo. La actividad útil está congelada, todos tus planes frenados. Tal vez experimentes un inusual vacío de energía y te preguntes su causa: un viento frío llega a ti desde los témpanos de hielo de tus hábitos anticuados. Intentar resistir puede hacer que nuestros sentimientos pierdan profundidad, que experimentes una sensación de estar desconectados de la vida. Trata de descubrir a qué te aferras y que perpetúa esta condición, y despréndete de ello; así se producirá el deshielo. Por lo general, Isa requiere un sacrificio en lo personal, el «yo». En semejante situación no puedes esperar confiar en obtener ayuda o un apoyo amistoso. Pero no existe razón para la ansiedad. </v>
      </c>
      <c r="H35" s="155"/>
      <c r="I35" s="155"/>
      <c r="J35" s="155" t="str">
        <f>IF(OR(K33=" ",K33&lt;&gt;"I"),HLOOKUP(K31,Hoja3!A1:Y6,4)," ")</f>
        <v>Sométete y quédate quieto, pues lo que estás experimentando no es necesariamente resultado de tus acciones o hábitos, sino que surge de las condiciones sobre las que nada puedas hacer, Lo que ha estado lleno debe vaciarse, lo que ha aumentado debe decrecer. Así son las cosas en el Cielo y en la Tierra. La capitulación es exhibir coraje y sabiduría. Y, sin embargo la Detención tiene otra cara. Así como el invierno es un tiempo de introspección, extraer Isa puede anunciar un tiempo de restauración y renovación al nivel más profundo. En tu soledad, ejerce la cautela y no persistas con obstinación en intentar imponer tu voluntad. Recuerda que la semilla de lo nuevo está presente en la vaina de lo antiguo, es la semilla del potencial no realizado, de lo bueno. Confía en tu propio proceso y estate atento a las señales de la primavera.</v>
      </c>
      <c r="K35" s="155"/>
      <c r="L35" s="155"/>
      <c r="M35" s="155">
        <f>IF(OR(K33=" ",K33&lt;&gt;"I"),HLOOKUP(K31,Hoja3!A1:Y6,5)," ")</f>
        <v>0</v>
      </c>
      <c r="N35" s="155"/>
      <c r="O35" s="160"/>
    </row>
    <row r="36" spans="7:15" ht="12.75">
      <c r="G36" s="156"/>
      <c r="H36" s="157"/>
      <c r="I36" s="157"/>
      <c r="J36" s="157"/>
      <c r="K36" s="157"/>
      <c r="L36" s="157"/>
      <c r="M36" s="157"/>
      <c r="N36" s="157"/>
      <c r="O36" s="161"/>
    </row>
    <row r="37" spans="7:15" ht="12.75">
      <c r="G37" s="156"/>
      <c r="H37" s="157"/>
      <c r="I37" s="157"/>
      <c r="J37" s="157"/>
      <c r="K37" s="157"/>
      <c r="L37" s="157"/>
      <c r="M37" s="157"/>
      <c r="N37" s="157"/>
      <c r="O37" s="161"/>
    </row>
    <row r="38" spans="7:15" ht="12.75">
      <c r="G38" s="156"/>
      <c r="H38" s="157"/>
      <c r="I38" s="157"/>
      <c r="J38" s="157"/>
      <c r="K38" s="157"/>
      <c r="L38" s="157"/>
      <c r="M38" s="157"/>
      <c r="N38" s="157"/>
      <c r="O38" s="161"/>
    </row>
    <row r="39" spans="7:15" ht="12.75">
      <c r="G39" s="156"/>
      <c r="H39" s="157"/>
      <c r="I39" s="157"/>
      <c r="J39" s="157"/>
      <c r="K39" s="157"/>
      <c r="L39" s="157"/>
      <c r="M39" s="157"/>
      <c r="N39" s="157"/>
      <c r="O39" s="161"/>
    </row>
    <row r="40" spans="7:15" ht="12.75">
      <c r="G40" s="156"/>
      <c r="H40" s="157"/>
      <c r="I40" s="157"/>
      <c r="J40" s="157"/>
      <c r="K40" s="157"/>
      <c r="L40" s="157"/>
      <c r="M40" s="157"/>
      <c r="N40" s="157"/>
      <c r="O40" s="161"/>
    </row>
    <row r="41" spans="7:15" ht="12.75">
      <c r="G41" s="156"/>
      <c r="H41" s="157"/>
      <c r="I41" s="157"/>
      <c r="J41" s="157"/>
      <c r="K41" s="157"/>
      <c r="L41" s="157"/>
      <c r="M41" s="157"/>
      <c r="N41" s="157"/>
      <c r="O41" s="161"/>
    </row>
    <row r="42" spans="7:15" ht="12.75">
      <c r="G42" s="156"/>
      <c r="H42" s="157"/>
      <c r="I42" s="157"/>
      <c r="J42" s="157"/>
      <c r="K42" s="157"/>
      <c r="L42" s="157"/>
      <c r="M42" s="157"/>
      <c r="N42" s="157"/>
      <c r="O42" s="161"/>
    </row>
    <row r="43" spans="7:15" ht="12.75">
      <c r="G43" s="156"/>
      <c r="H43" s="157"/>
      <c r="I43" s="157"/>
      <c r="J43" s="157"/>
      <c r="K43" s="157"/>
      <c r="L43" s="157"/>
      <c r="M43" s="157"/>
      <c r="N43" s="157"/>
      <c r="O43" s="161"/>
    </row>
    <row r="44" spans="7:15" ht="12.75">
      <c r="G44" s="156"/>
      <c r="H44" s="157"/>
      <c r="I44" s="157"/>
      <c r="J44" s="157"/>
      <c r="K44" s="157"/>
      <c r="L44" s="157"/>
      <c r="M44" s="157"/>
      <c r="N44" s="157"/>
      <c r="O44" s="161"/>
    </row>
    <row r="45" spans="7:15" ht="12.75">
      <c r="G45" s="156"/>
      <c r="H45" s="157"/>
      <c r="I45" s="157"/>
      <c r="J45" s="157"/>
      <c r="K45" s="157"/>
      <c r="L45" s="157"/>
      <c r="M45" s="157"/>
      <c r="N45" s="157"/>
      <c r="O45" s="161"/>
    </row>
    <row r="46" spans="7:15" ht="12.75">
      <c r="G46" s="156"/>
      <c r="H46" s="157"/>
      <c r="I46" s="157"/>
      <c r="J46" s="157"/>
      <c r="K46" s="157"/>
      <c r="L46" s="157"/>
      <c r="M46" s="157"/>
      <c r="N46" s="157"/>
      <c r="O46" s="161"/>
    </row>
    <row r="47" spans="7:15" ht="13.5" thickBot="1">
      <c r="G47" s="158"/>
      <c r="H47" s="159"/>
      <c r="I47" s="159"/>
      <c r="J47" s="159"/>
      <c r="K47" s="159"/>
      <c r="L47" s="159"/>
      <c r="M47" s="159"/>
      <c r="N47" s="159"/>
      <c r="O47" s="162"/>
    </row>
    <row r="48" ht="79.5" customHeight="1" thickBot="1"/>
    <row r="49" spans="1:21" ht="12.75">
      <c r="A49" s="19"/>
      <c r="B49" s="12"/>
      <c r="C49" s="12"/>
      <c r="D49" s="12"/>
      <c r="E49" s="27">
        <f ca="1">_XLL.ALEATORIO.ENTRE(1,25)</f>
        <v>7</v>
      </c>
      <c r="F49" s="12"/>
      <c r="G49" s="12"/>
      <c r="H49" s="12"/>
      <c r="I49" s="20"/>
      <c r="M49" s="19"/>
      <c r="N49" s="12"/>
      <c r="O49" s="12"/>
      <c r="P49" s="12"/>
      <c r="Q49" s="27">
        <f ca="1">_XLL.ALEATORIO.ENTRE(1,25)</f>
        <v>1</v>
      </c>
      <c r="R49" s="12"/>
      <c r="S49" s="12"/>
      <c r="T49" s="12"/>
      <c r="U49" s="20"/>
    </row>
    <row r="50" spans="1:21" ht="12.75">
      <c r="A50" s="26"/>
      <c r="B50" s="14"/>
      <c r="C50" s="14"/>
      <c r="D50" s="14"/>
      <c r="E50" s="5" t="str">
        <f>VLOOKUP(E49,Hoja2!$A$1:$B$25,2)</f>
        <v>NAUTHIZ</v>
      </c>
      <c r="F50" s="14"/>
      <c r="G50" s="14"/>
      <c r="H50" s="14"/>
      <c r="I50" s="21"/>
      <c r="M50" s="26"/>
      <c r="N50" s="14"/>
      <c r="O50" s="14"/>
      <c r="P50" s="14"/>
      <c r="Q50" s="5" t="str">
        <f>VLOOKUP(Q49,Hoja2!$A$1:$B$25,2)</f>
        <v>MANNAZ</v>
      </c>
      <c r="R50" s="14"/>
      <c r="S50" s="14"/>
      <c r="T50" s="14"/>
      <c r="U50" s="21"/>
    </row>
    <row r="51" spans="1:21" ht="13.5" thickBot="1">
      <c r="A51" s="16"/>
      <c r="B51" s="15"/>
      <c r="C51" s="15"/>
      <c r="D51" s="15"/>
      <c r="E51" s="6" t="str">
        <f ca="1">IF(OR(E49=2,E49=8,E49=9,E49=13,E49=19,E49=22,E49=23,E49=24,E49=25)," ",IF(_XLL.ALEATORIO.ENTRE(0,1)=0,"D","I"))</f>
        <v>D</v>
      </c>
      <c r="F51" s="15"/>
      <c r="G51" s="15"/>
      <c r="H51" s="15"/>
      <c r="I51" s="23"/>
      <c r="M51" s="16"/>
      <c r="N51" s="15"/>
      <c r="O51" s="15"/>
      <c r="P51" s="15"/>
      <c r="Q51" s="6" t="str">
        <f ca="1">IF(OR(Q49=2,Q49=8,Q49=9,Q49=13,Q49=19,Q49=22,Q49=23,Q49=24,Q49=25)," ",IF(_XLL.ALEATORIO.ENTRE(0,1)=0,"D","I"))</f>
        <v>I</v>
      </c>
      <c r="R51" s="15"/>
      <c r="S51" s="15"/>
      <c r="T51" s="15"/>
      <c r="U51" s="23"/>
    </row>
    <row r="52" spans="1:21" ht="13.5" thickBot="1">
      <c r="A52" s="151" t="s">
        <v>39</v>
      </c>
      <c r="B52" s="152"/>
      <c r="C52" s="152"/>
      <c r="D52" s="152"/>
      <c r="E52" s="152"/>
      <c r="F52" s="152"/>
      <c r="G52" s="152"/>
      <c r="H52" s="152"/>
      <c r="I52" s="153"/>
      <c r="M52" s="151" t="s">
        <v>40</v>
      </c>
      <c r="N52" s="152"/>
      <c r="O52" s="152"/>
      <c r="P52" s="152"/>
      <c r="Q52" s="152"/>
      <c r="R52" s="152"/>
      <c r="S52" s="152"/>
      <c r="T52" s="152"/>
      <c r="U52" s="153"/>
    </row>
    <row r="53" spans="1:21" ht="12.75">
      <c r="A53" s="154" t="str">
        <f>IF(OR(E51=" ",E51&lt;&gt;"I"),HLOOKUP(E49,Hoja3!A1:Y6,3),HLOOKUP(E49,Hoja3!A1:Y6,6))</f>
        <v>LA LECCIÓN de Nauthiz es la necesidad de aprender a tratar con un apremio grave. Esta runa representa los obstáculos que nosotros mismos nos creamos, al igual que aquellos que nos encontramos en el mundo que nos rodea. Ambos pueden ser igual de difíciles de manejar.  La función de Nauthíz es la de identificar tu sombra, tu lado oscuro o reprimido, donde el crecimiento se ha frenado, dando como resultado una debilidad que a menudo proyectamos sobre otros. No te tomes al mundo de forma personal, dice Nauthiz: trabaja con la sombra, examina qué hay en tu naturaleza que atrae penurias y desgracias a tu vida. Cuando al fin puedas mirar la Runa del Apremio con una sonrisa en la cara, verás los problemas, las negativas y los contratiempos de la vida como maestros, guías y aliados. Aquí la necesidad de moderación es incuestionable. Extraer esta runa indica que quizá haya interrupciones y motivos para reconsiderar con sumo cuidado tus planes. Está claro hay que arreglar muchas cosas en ti. De modo que aceptadlo con buen humor y mostrad perseverancia.</v>
      </c>
      <c r="B53" s="155"/>
      <c r="C53" s="155"/>
      <c r="D53" s="155" t="str">
        <f>IF(OR(E51=" ",E51&lt;&gt;"I"),HLOOKUP(E49,Hoja3!A1:Y6,4)," ")</f>
        <v>Éste es un tiempo de pagar viejas deudas, de restablecer, si no la armonía, al menos sí el equilibrio. Así que corrige, enmienda y rectifica: cuando los pescadores no pueden salir al mar, remiendan sus redes. Deja que los apremios del momento te sirvan para arreglar tu relación con tu Yo. Recuerda que la rectificación siempre precede al progreso. Y, como siempre, considera los provechos de la adversidad.</v>
      </c>
      <c r="E53" s="155"/>
      <c r="F53" s="155"/>
      <c r="G53" s="155">
        <f>IF(OR(E51=" ",E51&lt;&gt;"I"),HLOOKUP(E49,Hoja3!A1:Y6,5)," ")</f>
        <v>0</v>
      </c>
      <c r="H53" s="155"/>
      <c r="I53" s="160"/>
      <c r="M53" s="154" t="str">
        <f>IF(OR(Q51=" ",Q51&lt;&gt;"I"),HLOOKUP(Q49,Hoja3!A1:Y6,3),HLOOKUP(Q49,Hoja3!A1:Y6,6))</f>
        <v>Del revés: Si se sienten bloqueados, Mannaz les insta a comenzar por ser claros con ustedes mismos. Ahora no recurran a otros, miren en silencio en su interior en busca del enemigo de su progreso. No importa qué faceta de su vida esté en desorden, deténganse y mediten. Reconocerán al enemigo exterior como un reflejo de lo que hasta ahora no han podido o querido reconocer como algo procedente del interior. Por encima de todo, no incurran en la vanidad. Aquí el desafío es romper la inercia de hábitos del pasado. En la vida del Espíritu, siempre estás en el principio.</v>
      </c>
      <c r="N53" s="155"/>
      <c r="O53" s="155"/>
      <c r="P53" s="155" t="str">
        <f>IF(OR(Q51=" ",Q51&lt;&gt;"I"),HLOOKUP(Q49,Hoja3!A1:Y6,4)," ")</f>
        <v> </v>
      </c>
      <c r="Q53" s="155"/>
      <c r="R53" s="155"/>
      <c r="S53" s="155" t="str">
        <f>IF(OR(Q51=" ",Q51&lt;&gt;"I"),HLOOKUP(Q49,Hoja3!A1:Y6,5)," ")</f>
        <v> </v>
      </c>
      <c r="T53" s="155"/>
      <c r="U53" s="160"/>
    </row>
    <row r="54" spans="1:21" ht="12.75">
      <c r="A54" s="156"/>
      <c r="B54" s="157"/>
      <c r="C54" s="157"/>
      <c r="D54" s="157"/>
      <c r="E54" s="157"/>
      <c r="F54" s="157"/>
      <c r="G54" s="157"/>
      <c r="H54" s="157"/>
      <c r="I54" s="161"/>
      <c r="M54" s="156"/>
      <c r="N54" s="157"/>
      <c r="O54" s="157"/>
      <c r="P54" s="157"/>
      <c r="Q54" s="157"/>
      <c r="R54" s="157"/>
      <c r="S54" s="157"/>
      <c r="T54" s="157"/>
      <c r="U54" s="161"/>
    </row>
    <row r="55" spans="1:21" ht="12.75">
      <c r="A55" s="156"/>
      <c r="B55" s="157"/>
      <c r="C55" s="157"/>
      <c r="D55" s="157"/>
      <c r="E55" s="157"/>
      <c r="F55" s="157"/>
      <c r="G55" s="157"/>
      <c r="H55" s="157"/>
      <c r="I55" s="161"/>
      <c r="M55" s="156"/>
      <c r="N55" s="157"/>
      <c r="O55" s="157"/>
      <c r="P55" s="157"/>
      <c r="Q55" s="157"/>
      <c r="R55" s="157"/>
      <c r="S55" s="157"/>
      <c r="T55" s="157"/>
      <c r="U55" s="161"/>
    </row>
    <row r="56" spans="1:21" ht="12.75">
      <c r="A56" s="156"/>
      <c r="B56" s="157"/>
      <c r="C56" s="157"/>
      <c r="D56" s="157"/>
      <c r="E56" s="157"/>
      <c r="F56" s="157"/>
      <c r="G56" s="157"/>
      <c r="H56" s="157"/>
      <c r="I56" s="161"/>
      <c r="M56" s="156"/>
      <c r="N56" s="157"/>
      <c r="O56" s="157"/>
      <c r="P56" s="157"/>
      <c r="Q56" s="157"/>
      <c r="R56" s="157"/>
      <c r="S56" s="157"/>
      <c r="T56" s="157"/>
      <c r="U56" s="161"/>
    </row>
    <row r="57" spans="1:21" ht="12.75">
      <c r="A57" s="156"/>
      <c r="B57" s="157"/>
      <c r="C57" s="157"/>
      <c r="D57" s="157"/>
      <c r="E57" s="157"/>
      <c r="F57" s="157"/>
      <c r="G57" s="157"/>
      <c r="H57" s="157"/>
      <c r="I57" s="161"/>
      <c r="M57" s="156"/>
      <c r="N57" s="157"/>
      <c r="O57" s="157"/>
      <c r="P57" s="157"/>
      <c r="Q57" s="157"/>
      <c r="R57" s="157"/>
      <c r="S57" s="157"/>
      <c r="T57" s="157"/>
      <c r="U57" s="161"/>
    </row>
    <row r="58" spans="1:21" ht="12.75">
      <c r="A58" s="156"/>
      <c r="B58" s="157"/>
      <c r="C58" s="157"/>
      <c r="D58" s="157"/>
      <c r="E58" s="157"/>
      <c r="F58" s="157"/>
      <c r="G58" s="157"/>
      <c r="H58" s="157"/>
      <c r="I58" s="161"/>
      <c r="M58" s="156"/>
      <c r="N58" s="157"/>
      <c r="O58" s="157"/>
      <c r="P58" s="157"/>
      <c r="Q58" s="157"/>
      <c r="R58" s="157"/>
      <c r="S58" s="157"/>
      <c r="T58" s="157"/>
      <c r="U58" s="161"/>
    </row>
    <row r="59" spans="1:21" ht="12.75">
      <c r="A59" s="156"/>
      <c r="B59" s="157"/>
      <c r="C59" s="157"/>
      <c r="D59" s="157"/>
      <c r="E59" s="157"/>
      <c r="F59" s="157"/>
      <c r="G59" s="157"/>
      <c r="H59" s="157"/>
      <c r="I59" s="161"/>
      <c r="M59" s="156"/>
      <c r="N59" s="157"/>
      <c r="O59" s="157"/>
      <c r="P59" s="157"/>
      <c r="Q59" s="157"/>
      <c r="R59" s="157"/>
      <c r="S59" s="157"/>
      <c r="T59" s="157"/>
      <c r="U59" s="161"/>
    </row>
    <row r="60" spans="1:21" ht="12.75">
      <c r="A60" s="156"/>
      <c r="B60" s="157"/>
      <c r="C60" s="157"/>
      <c r="D60" s="157"/>
      <c r="E60" s="157"/>
      <c r="F60" s="157"/>
      <c r="G60" s="157"/>
      <c r="H60" s="157"/>
      <c r="I60" s="161"/>
      <c r="M60" s="156"/>
      <c r="N60" s="157"/>
      <c r="O60" s="157"/>
      <c r="P60" s="157"/>
      <c r="Q60" s="157"/>
      <c r="R60" s="157"/>
      <c r="S60" s="157"/>
      <c r="T60" s="157"/>
      <c r="U60" s="161"/>
    </row>
    <row r="61" spans="1:21" ht="12.75">
      <c r="A61" s="156"/>
      <c r="B61" s="157"/>
      <c r="C61" s="157"/>
      <c r="D61" s="157"/>
      <c r="E61" s="157"/>
      <c r="F61" s="157"/>
      <c r="G61" s="157"/>
      <c r="H61" s="157"/>
      <c r="I61" s="161"/>
      <c r="M61" s="156"/>
      <c r="N61" s="157"/>
      <c r="O61" s="157"/>
      <c r="P61" s="157"/>
      <c r="Q61" s="157"/>
      <c r="R61" s="157"/>
      <c r="S61" s="157"/>
      <c r="T61" s="157"/>
      <c r="U61" s="161"/>
    </row>
    <row r="62" spans="1:21" ht="12.75">
      <c r="A62" s="156"/>
      <c r="B62" s="157"/>
      <c r="C62" s="157"/>
      <c r="D62" s="157"/>
      <c r="E62" s="157"/>
      <c r="F62" s="157"/>
      <c r="G62" s="157"/>
      <c r="H62" s="157"/>
      <c r="I62" s="161"/>
      <c r="M62" s="156"/>
      <c r="N62" s="157"/>
      <c r="O62" s="157"/>
      <c r="P62" s="157"/>
      <c r="Q62" s="157"/>
      <c r="R62" s="157"/>
      <c r="S62" s="157"/>
      <c r="T62" s="157"/>
      <c r="U62" s="161"/>
    </row>
    <row r="63" spans="1:21" ht="12.75">
      <c r="A63" s="156"/>
      <c r="B63" s="157"/>
      <c r="C63" s="157"/>
      <c r="D63" s="157"/>
      <c r="E63" s="157"/>
      <c r="F63" s="157"/>
      <c r="G63" s="157"/>
      <c r="H63" s="157"/>
      <c r="I63" s="161"/>
      <c r="M63" s="156"/>
      <c r="N63" s="157"/>
      <c r="O63" s="157"/>
      <c r="P63" s="157"/>
      <c r="Q63" s="157"/>
      <c r="R63" s="157"/>
      <c r="S63" s="157"/>
      <c r="T63" s="157"/>
      <c r="U63" s="161"/>
    </row>
    <row r="64" spans="1:21" ht="12.75">
      <c r="A64" s="156"/>
      <c r="B64" s="157"/>
      <c r="C64" s="157"/>
      <c r="D64" s="157"/>
      <c r="E64" s="157"/>
      <c r="F64" s="157"/>
      <c r="G64" s="157"/>
      <c r="H64" s="157"/>
      <c r="I64" s="161"/>
      <c r="M64" s="156"/>
      <c r="N64" s="157"/>
      <c r="O64" s="157"/>
      <c r="P64" s="157"/>
      <c r="Q64" s="157"/>
      <c r="R64" s="157"/>
      <c r="S64" s="157"/>
      <c r="T64" s="157"/>
      <c r="U64" s="161"/>
    </row>
    <row r="65" spans="1:21" ht="13.5" thickBot="1">
      <c r="A65" s="158"/>
      <c r="B65" s="159"/>
      <c r="C65" s="159"/>
      <c r="D65" s="159">
        <f ca="1">_XLL.ALEATORIO.ENTRE(0,24)</f>
        <v>13</v>
      </c>
      <c r="E65" s="159"/>
      <c r="F65" s="159"/>
      <c r="G65" s="159"/>
      <c r="H65" s="159"/>
      <c r="I65" s="162"/>
      <c r="M65" s="158"/>
      <c r="N65" s="159"/>
      <c r="O65" s="159"/>
      <c r="P65" s="159">
        <f ca="1">_XLL.ALEATORIO.ENTRE(0,24)</f>
        <v>20</v>
      </c>
      <c r="Q65" s="159"/>
      <c r="R65" s="159"/>
      <c r="S65" s="159"/>
      <c r="T65" s="159"/>
      <c r="U65" s="162"/>
    </row>
    <row r="66" ht="79.5" customHeight="1" thickBot="1"/>
    <row r="67" spans="7:15" ht="12.75">
      <c r="G67" s="19"/>
      <c r="H67" s="12"/>
      <c r="I67" s="12"/>
      <c r="J67" s="12"/>
      <c r="K67" s="27">
        <f ca="1">_XLL.ALEATORIO.ENTRE(1,25)</f>
        <v>1</v>
      </c>
      <c r="L67" s="12"/>
      <c r="M67" s="12"/>
      <c r="N67" s="12"/>
      <c r="O67" s="20"/>
    </row>
    <row r="68" spans="7:15" ht="12.75">
      <c r="G68" s="26"/>
      <c r="H68" s="14"/>
      <c r="I68" s="14"/>
      <c r="J68" s="14"/>
      <c r="K68" s="5" t="str">
        <f>VLOOKUP(K67,Hoja2!$A$1:$B$25,2)</f>
        <v>MANNAZ</v>
      </c>
      <c r="L68" s="14"/>
      <c r="M68" s="14"/>
      <c r="N68" s="14"/>
      <c r="O68" s="21"/>
    </row>
    <row r="69" spans="7:17" ht="13.5" thickBot="1">
      <c r="G69" s="16"/>
      <c r="H69" s="15"/>
      <c r="I69" s="15"/>
      <c r="J69" s="15"/>
      <c r="K69" s="58" t="str">
        <f ca="1">IF(OR(K67=2,K67=8,K67=9,K67=13,K67=19,K67=22,K67=23,K67=24,K67=25)," ",IF(_XLL.ALEATORIO.ENTRE(0,1)=0,"D","I"))</f>
        <v>D</v>
      </c>
      <c r="L69" s="15"/>
      <c r="M69" s="15"/>
      <c r="N69" s="15"/>
      <c r="O69" s="23"/>
      <c r="Q69" s="64" t="s">
        <v>119</v>
      </c>
    </row>
    <row r="70" spans="7:17" ht="13.5" thickBot="1">
      <c r="G70" s="151" t="s">
        <v>41</v>
      </c>
      <c r="H70" s="152"/>
      <c r="I70" s="152"/>
      <c r="J70" s="152"/>
      <c r="K70" s="152"/>
      <c r="L70" s="152"/>
      <c r="M70" s="152"/>
      <c r="N70" s="152"/>
      <c r="O70" s="153"/>
      <c r="Q70" s="84">
        <v>2</v>
      </c>
    </row>
    <row r="71" spans="5:15" ht="12.75">
      <c r="E71" s="1">
        <v>3</v>
      </c>
      <c r="G71" s="154" t="str">
        <f>IF(OR(K69=" ",K69&lt;&gt;"I"),HLOOKUP(K67,Hoja3!A1:Y6,3),HLOOKUP(K67,Hoja3!A1:Y6,6))</f>
        <v>EL PUNTO DE PARTIDA es el yo. Su esencia es el agua. Ahora sólo es eficaz la claridad, la voluntad de cambiar. Es primordial una relación correcta con el yo, pues de él fluyen todas las relaciones correctas posibles con otros y con lo Divino. Conserva la modestia... ése es el consejo del Oráculo, Sin importar cuán grandes sean tus méritos, sean amables, entregados y moderados, pues es así como se tiene una verdadera dirección en la vida. Estate en el mundo pero no seas de él. Pero no muestres una actitud cerrada, estrecha o crítica, más bien, mantente receptivo a los impulsos que fluyen de lo Divino interior y exterior. Esfuérzate por llevar una vida ordinaria de un modo extraordinario. Recuerda en todo momento qué es lo que llegará a ser y qué es lo que pasara, y centrate en aquello que permanece. Ahora no se te pide nada más.</v>
      </c>
      <c r="H71" s="155"/>
      <c r="I71" s="155"/>
      <c r="J71" s="155" t="str">
        <f>IF(OR(K69=" ",K69&lt;&gt;"I"),HLOOKUP(K67,Hoja3!A1:Y6,4)," ")</f>
        <v>Éste es un momento de crecimiento y rectificación importantes y, por regla, la rectificación precede al progreso. El campo se cultiva antes de plantar la semilla, el jardín se limpia antes de que las flores broten, y el yo debe conocer la quietud antes de poder descubrir su verdadera canción. Éste no es el momento de buscar méritos por los logros ni de centrarse en los resultados. Al contrario, confórmate con realizar tu tarea por la tarea en sí. Ahí radica el secreto de experimentar un verdadero presente. Si tomas la Runa del Yo y la cortas por la mitad, verás la Runa de la Alegría con su imagen reflejada. Aquí se observa una sutil advertencia contra el descuido. Se le exige al Yo equilibrar al yo. Nada en exceso era la segunda frase escrita sobre la puerta del templo de Delfos. El primer consejo era Conócete a ti mismo. Con estas palabras empieza el alfabeto de las runas.</v>
      </c>
      <c r="K71" s="155"/>
      <c r="L71" s="155"/>
      <c r="M71" s="155">
        <f>IF(OR(K69=" ",K69&lt;&gt;"I"),HLOOKUP(K67,Hoja3!A1:Y6,5)," ")</f>
        <v>0</v>
      </c>
      <c r="N71" s="155"/>
      <c r="O71" s="160"/>
    </row>
    <row r="72" spans="7:15" ht="12.75">
      <c r="G72" s="156"/>
      <c r="H72" s="157"/>
      <c r="I72" s="157"/>
      <c r="J72" s="157"/>
      <c r="K72" s="157"/>
      <c r="L72" s="157"/>
      <c r="M72" s="157"/>
      <c r="N72" s="157"/>
      <c r="O72" s="161"/>
    </row>
    <row r="73" spans="7:15" ht="12.75">
      <c r="G73" s="156"/>
      <c r="H73" s="157"/>
      <c r="I73" s="157"/>
      <c r="J73" s="157"/>
      <c r="K73" s="157"/>
      <c r="L73" s="157"/>
      <c r="M73" s="157"/>
      <c r="N73" s="157"/>
      <c r="O73" s="161"/>
    </row>
    <row r="74" spans="7:15" ht="12.75">
      <c r="G74" s="156"/>
      <c r="H74" s="157"/>
      <c r="I74" s="157"/>
      <c r="J74" s="157"/>
      <c r="K74" s="157"/>
      <c r="L74" s="157"/>
      <c r="M74" s="157"/>
      <c r="N74" s="157"/>
      <c r="O74" s="161"/>
    </row>
    <row r="75" spans="7:15" ht="12.75">
      <c r="G75" s="156"/>
      <c r="H75" s="157"/>
      <c r="I75" s="157"/>
      <c r="J75" s="157"/>
      <c r="K75" s="157"/>
      <c r="L75" s="157"/>
      <c r="M75" s="157"/>
      <c r="N75" s="157"/>
      <c r="O75" s="161"/>
    </row>
    <row r="76" spans="7:15" ht="12.75">
      <c r="G76" s="156"/>
      <c r="H76" s="157"/>
      <c r="I76" s="157"/>
      <c r="J76" s="157"/>
      <c r="K76" s="157"/>
      <c r="L76" s="157"/>
      <c r="M76" s="157"/>
      <c r="N76" s="157"/>
      <c r="O76" s="161"/>
    </row>
    <row r="77" spans="7:15" ht="12.75">
      <c r="G77" s="156"/>
      <c r="H77" s="157"/>
      <c r="I77" s="157"/>
      <c r="J77" s="157"/>
      <c r="K77" s="157"/>
      <c r="L77" s="157"/>
      <c r="M77" s="157"/>
      <c r="N77" s="157"/>
      <c r="O77" s="161"/>
    </row>
    <row r="78" spans="7:15" ht="12.75">
      <c r="G78" s="156"/>
      <c r="H78" s="157"/>
      <c r="I78" s="157"/>
      <c r="J78" s="157"/>
      <c r="K78" s="157"/>
      <c r="L78" s="157"/>
      <c r="M78" s="157"/>
      <c r="N78" s="157"/>
      <c r="O78" s="161"/>
    </row>
    <row r="79" spans="7:15" ht="12.75">
      <c r="G79" s="156"/>
      <c r="H79" s="157"/>
      <c r="I79" s="157"/>
      <c r="J79" s="157"/>
      <c r="K79" s="157"/>
      <c r="L79" s="157"/>
      <c r="M79" s="157"/>
      <c r="N79" s="157"/>
      <c r="O79" s="161"/>
    </row>
    <row r="80" spans="7:15" ht="12.75">
      <c r="G80" s="156"/>
      <c r="H80" s="157"/>
      <c r="I80" s="157"/>
      <c r="J80" s="157"/>
      <c r="K80" s="157"/>
      <c r="L80" s="157"/>
      <c r="M80" s="157"/>
      <c r="N80" s="157"/>
      <c r="O80" s="161"/>
    </row>
    <row r="81" spans="4:15" ht="12.75">
      <c r="D81" s="1">
        <v>4</v>
      </c>
      <c r="G81" s="156"/>
      <c r="H81" s="157"/>
      <c r="I81" s="157"/>
      <c r="J81" s="157"/>
      <c r="K81" s="157"/>
      <c r="L81" s="157"/>
      <c r="M81" s="157"/>
      <c r="N81" s="157"/>
      <c r="O81" s="161"/>
    </row>
    <row r="82" spans="7:15" ht="12.75">
      <c r="G82" s="156"/>
      <c r="H82" s="157"/>
      <c r="I82" s="157"/>
      <c r="J82" s="157"/>
      <c r="K82" s="157"/>
      <c r="L82" s="157"/>
      <c r="M82" s="157"/>
      <c r="N82" s="157"/>
      <c r="O82" s="161"/>
    </row>
    <row r="83" spans="7:15" ht="13.5" thickBot="1">
      <c r="G83" s="158"/>
      <c r="H83" s="159"/>
      <c r="I83" s="159"/>
      <c r="J83" s="159"/>
      <c r="K83" s="159"/>
      <c r="L83" s="159"/>
      <c r="M83" s="159"/>
      <c r="N83" s="159"/>
      <c r="O83" s="162"/>
    </row>
    <row r="84" ht="79.5" customHeight="1" thickBot="1"/>
    <row r="85" spans="7:15" ht="12.75">
      <c r="G85" s="19"/>
      <c r="H85" s="12"/>
      <c r="I85" s="12"/>
      <c r="J85" s="12"/>
      <c r="K85" s="27">
        <f ca="1">_XLL.ALEATORIO.ENTRE(1,25)</f>
        <v>20</v>
      </c>
      <c r="L85" s="12"/>
      <c r="M85" s="12"/>
      <c r="N85" s="12"/>
      <c r="O85" s="20"/>
    </row>
    <row r="86" spans="7:15" ht="12.75">
      <c r="G86" s="26"/>
      <c r="H86" s="14"/>
      <c r="I86" s="14"/>
      <c r="J86" s="14"/>
      <c r="K86" s="5" t="str">
        <f>VLOOKUP(K85,Hoja2!$A$1:$B$25,2)</f>
        <v>RAIDO</v>
      </c>
      <c r="L86" s="14"/>
      <c r="M86" s="14"/>
      <c r="N86" s="14"/>
      <c r="O86" s="21"/>
    </row>
    <row r="87" spans="7:15" ht="13.5" thickBot="1">
      <c r="G87" s="16"/>
      <c r="H87" s="15"/>
      <c r="I87" s="15"/>
      <c r="J87" s="15"/>
      <c r="K87" s="58" t="str">
        <f ca="1">IF(OR(K85=2,K85=8,K85=9,K85=13,K85=19,K85=22,K85=23,K85=24,K85=25)," ",IF(_XLL.ALEATORIO.ENTRE(0,1)=0,"D","I"))</f>
        <v>D</v>
      </c>
      <c r="L87" s="15"/>
      <c r="M87" s="15"/>
      <c r="N87" s="15"/>
      <c r="O87" s="23"/>
    </row>
    <row r="88" spans="7:15" ht="13.5" thickBot="1">
      <c r="G88" s="151" t="s">
        <v>42</v>
      </c>
      <c r="H88" s="152"/>
      <c r="I88" s="152"/>
      <c r="J88" s="152"/>
      <c r="K88" s="152"/>
      <c r="L88" s="152"/>
      <c r="M88" s="152"/>
      <c r="N88" s="152"/>
      <c r="O88" s="153"/>
    </row>
    <row r="89" spans="7:15" ht="12.75">
      <c r="G89" s="154" t="str">
        <f>IF(OR(K87=" ",K87&lt;&gt;"I"),HLOOKUP(K85,Hoja3!A1:Y6,3),HLOOKUP(K85,Hoja3!A1:Y6,6))</f>
        <v>ESTA RUNA está relacionada con la comunicación, con la sintonización de algo que tiene dos lados, dos elementos, y con la unión última que tiene lugar al final del viaje, cuando lo que está arriba y lo que está abajo se unen y forman una única mente. Aquí se incrementa la valía interna, y en semejante momento no debemos confiar exclusivamente en nuestro poder. A cambio, debemos preguntar qué constituye la acción correcta. Pregúntate mediante la plegaria o la meditación, dirigiéndote al Yo Testigo, al maestro interior. Una vez que tengas las cosas claras, puedes neutralizar tu negativa a dejar que la acción correcta fluya a través de ti. Sin pensar en el movimiento, conténtate con esperar, mientras lo hagas, sigue eliminando resistencias. A medida que ceden los obstáculos, desaparece todo remordimiento surgido del intento de forzar las cosas. Como siempre, el viaje es hacia la autosanación, la autotransformación y la unión. Aquí tratas nada menos que con la unión sin obstáculos, perfecta. Pero no se puede forzar la unión entre el Cielo y la Tierra. </v>
      </c>
      <c r="H89" s="155"/>
      <c r="I89" s="155"/>
      <c r="J89" s="155" t="str">
        <f>IF(OR(K87=" ",K87&lt;&gt;"I"),HLOOKUP(K85,Hoja3!A1:Y6,4)," ")</f>
        <v>Regula cualquier exceso en tu vida. Las ventajas materiales no deben tener mucha importancia en este viaje. Alejate incluso de las personas afines; la idea de la fuerza en la unión no se aplica en este momento, ya que esta parte del viaje, el viaje del alma, no se puede compartir. Raido, que es otra de las Runas del Ciclo, lleva en el interior de su forma la Runa de la Alegría, pues ahora el fin está a la vista. Ya no estas abrumado por lo que has dejado atrás. El Cielo arriba y la Tierra abajo se unen dentro de ti para apoyarte en tu viaje. Una plegaria sencilla para el viaje del alma es: Es mi voluntad cumplir Tu voluntad. Esta plegaria de intenciones es apropiada en cualquier ocasión y, sobre todo, como preámbulo para la sanación.</v>
      </c>
      <c r="K89" s="155"/>
      <c r="L89" s="155"/>
      <c r="M89" s="155">
        <f>IF(OR(K87=" ",K87&lt;&gt;"I"),HLOOKUP(K85,Hoja3!A1:Y6,5)," ")</f>
        <v>0</v>
      </c>
      <c r="N89" s="155"/>
      <c r="O89" s="160"/>
    </row>
    <row r="90" spans="7:17" ht="12.75">
      <c r="G90" s="156"/>
      <c r="H90" s="157"/>
      <c r="I90" s="157"/>
      <c r="J90" s="157"/>
      <c r="K90" s="157"/>
      <c r="L90" s="157"/>
      <c r="M90" s="157"/>
      <c r="N90" s="157"/>
      <c r="O90" s="161"/>
      <c r="Q90" s="65">
        <v>5</v>
      </c>
    </row>
    <row r="91" spans="7:15" ht="12.75">
      <c r="G91" s="156"/>
      <c r="H91" s="157"/>
      <c r="I91" s="157"/>
      <c r="J91" s="157"/>
      <c r="K91" s="157"/>
      <c r="L91" s="157"/>
      <c r="M91" s="157"/>
      <c r="N91" s="157"/>
      <c r="O91" s="161"/>
    </row>
    <row r="92" spans="7:15" ht="12.75">
      <c r="G92" s="156"/>
      <c r="H92" s="157"/>
      <c r="I92" s="157"/>
      <c r="J92" s="157"/>
      <c r="K92" s="157"/>
      <c r="L92" s="157"/>
      <c r="M92" s="157"/>
      <c r="N92" s="157"/>
      <c r="O92" s="161"/>
    </row>
    <row r="93" spans="7:15" ht="12.75">
      <c r="G93" s="156"/>
      <c r="H93" s="157"/>
      <c r="I93" s="157"/>
      <c r="J93" s="157"/>
      <c r="K93" s="157"/>
      <c r="L93" s="157"/>
      <c r="M93" s="157"/>
      <c r="N93" s="157"/>
      <c r="O93" s="161"/>
    </row>
    <row r="94" spans="7:15" ht="12.75">
      <c r="G94" s="156"/>
      <c r="H94" s="157"/>
      <c r="I94" s="157"/>
      <c r="J94" s="157"/>
      <c r="K94" s="157"/>
      <c r="L94" s="157"/>
      <c r="M94" s="157"/>
      <c r="N94" s="157"/>
      <c r="O94" s="161"/>
    </row>
    <row r="95" spans="7:15" ht="12.75">
      <c r="G95" s="156"/>
      <c r="H95" s="157"/>
      <c r="I95" s="157"/>
      <c r="J95" s="157"/>
      <c r="K95" s="157"/>
      <c r="L95" s="157"/>
      <c r="M95" s="157"/>
      <c r="N95" s="157"/>
      <c r="O95" s="161"/>
    </row>
    <row r="96" spans="7:15" ht="12.75">
      <c r="G96" s="156"/>
      <c r="H96" s="157"/>
      <c r="I96" s="157"/>
      <c r="J96" s="157"/>
      <c r="K96" s="157"/>
      <c r="L96" s="157"/>
      <c r="M96" s="157"/>
      <c r="N96" s="157"/>
      <c r="O96" s="161"/>
    </row>
    <row r="97" spans="7:15" ht="12.75">
      <c r="G97" s="156"/>
      <c r="H97" s="157"/>
      <c r="I97" s="157"/>
      <c r="J97" s="157"/>
      <c r="K97" s="157"/>
      <c r="L97" s="157"/>
      <c r="M97" s="157"/>
      <c r="N97" s="157"/>
      <c r="O97" s="161"/>
    </row>
    <row r="98" spans="7:15" ht="12.75">
      <c r="G98" s="156"/>
      <c r="H98" s="157"/>
      <c r="I98" s="157"/>
      <c r="J98" s="157"/>
      <c r="K98" s="157"/>
      <c r="L98" s="157"/>
      <c r="M98" s="157"/>
      <c r="N98" s="157"/>
      <c r="O98" s="161"/>
    </row>
    <row r="99" spans="7:15" ht="12.75">
      <c r="G99" s="156"/>
      <c r="H99" s="157"/>
      <c r="I99" s="157"/>
      <c r="J99" s="157"/>
      <c r="K99" s="157"/>
      <c r="L99" s="157"/>
      <c r="M99" s="157"/>
      <c r="N99" s="157"/>
      <c r="O99" s="161"/>
    </row>
    <row r="100" spans="7:15" ht="12.75">
      <c r="G100" s="156"/>
      <c r="H100" s="157"/>
      <c r="I100" s="157"/>
      <c r="J100" s="157"/>
      <c r="K100" s="157"/>
      <c r="L100" s="157"/>
      <c r="M100" s="157"/>
      <c r="N100" s="157"/>
      <c r="O100" s="161"/>
    </row>
    <row r="101" spans="7:15" ht="13.5" thickBot="1">
      <c r="G101" s="158"/>
      <c r="H101" s="159"/>
      <c r="I101" s="159"/>
      <c r="J101" s="159"/>
      <c r="K101" s="159"/>
      <c r="L101" s="159"/>
      <c r="M101" s="159"/>
      <c r="N101" s="159"/>
      <c r="O101" s="162"/>
    </row>
    <row r="102" ht="79.5" customHeight="1" thickBot="1">
      <c r="Q102" s="65">
        <v>7</v>
      </c>
    </row>
    <row r="103" spans="7:15" ht="12.75">
      <c r="G103" s="19"/>
      <c r="H103" s="12"/>
      <c r="I103" s="12"/>
      <c r="J103" s="12"/>
      <c r="K103" s="27">
        <f ca="1">_XLL.ALEATORIO.ENTRE(1,25)</f>
        <v>1</v>
      </c>
      <c r="L103" s="12"/>
      <c r="M103" s="12"/>
      <c r="N103" s="12"/>
      <c r="O103" s="20"/>
    </row>
    <row r="104" spans="7:15" ht="12.75">
      <c r="G104" s="26"/>
      <c r="H104" s="14"/>
      <c r="I104" s="14"/>
      <c r="J104" s="14"/>
      <c r="K104" s="5" t="str">
        <f>VLOOKUP(K103,Hoja2!$A$1:$B$25,2)</f>
        <v>MANNAZ</v>
      </c>
      <c r="L104" s="14"/>
      <c r="M104" s="14"/>
      <c r="N104" s="14"/>
      <c r="O104" s="21"/>
    </row>
    <row r="105" spans="7:15" ht="13.5" thickBot="1">
      <c r="G105" s="16"/>
      <c r="H105" s="15"/>
      <c r="I105" s="15"/>
      <c r="J105" s="15"/>
      <c r="K105" s="58" t="str">
        <f ca="1">IF(OR(K103=2,K103=8,K103=9,K103=13,K103=19,K103=22,K103=23,K103=24,K103=25)," ",IF(_XLL.ALEATORIO.ENTRE(0,1)=0,"D","I"))</f>
        <v>I</v>
      </c>
      <c r="L105" s="15"/>
      <c r="M105" s="15"/>
      <c r="N105" s="15"/>
      <c r="O105" s="23"/>
    </row>
    <row r="106" spans="7:15" ht="13.5" thickBot="1">
      <c r="G106" s="151" t="s">
        <v>110</v>
      </c>
      <c r="H106" s="152"/>
      <c r="I106" s="152"/>
      <c r="J106" s="152"/>
      <c r="K106" s="152"/>
      <c r="L106" s="152"/>
      <c r="M106" s="152"/>
      <c r="N106" s="152"/>
      <c r="O106" s="153"/>
    </row>
    <row r="107" spans="7:15" ht="12.75">
      <c r="G107" s="154" t="str">
        <f>IF(OR(K105=" ",K105&lt;&gt;"I"),HLOOKUP(K103,Hoja3!A1:Y6,3),HLOOKUP(K103,Hoja3!A1:Y6,6))</f>
        <v>Del revés: Si se sienten bloqueados, Mannaz les insta a comenzar por ser claros con ustedes mismos. Ahora no recurran a otros, miren en silencio en su interior en busca del enemigo de su progreso. No importa qué faceta de su vida esté en desorden, deténganse y mediten. Reconocerán al enemigo exterior como un reflejo de lo que hasta ahora no han podido o querido reconocer como algo procedente del interior. Por encima de todo, no incurran en la vanidad. Aquí el desafío es romper la inercia de hábitos del pasado. En la vida del Espíritu, siempre estás en el principio.</v>
      </c>
      <c r="H107" s="155"/>
      <c r="I107" s="155"/>
      <c r="J107" s="155" t="str">
        <f>IF(OR(K105=" ",K105&lt;&gt;"I"),HLOOKUP(K103,Hoja3!A1:Y6,4)," ")</f>
        <v> </v>
      </c>
      <c r="K107" s="155"/>
      <c r="L107" s="155"/>
      <c r="M107" s="155" t="str">
        <f>IF(OR(K105=" ",K105&lt;&gt;"I"),HLOOKUP(K103,Hoja3!A1:Y6,5)," ")</f>
        <v> </v>
      </c>
      <c r="N107" s="155"/>
      <c r="O107" s="160"/>
    </row>
    <row r="108" spans="7:15" ht="12.75">
      <c r="G108" s="156"/>
      <c r="H108" s="157"/>
      <c r="I108" s="157"/>
      <c r="J108" s="157"/>
      <c r="K108" s="157"/>
      <c r="L108" s="157"/>
      <c r="M108" s="157"/>
      <c r="N108" s="157"/>
      <c r="O108" s="161"/>
    </row>
    <row r="109" spans="7:15" ht="12.75">
      <c r="G109" s="156"/>
      <c r="H109" s="157"/>
      <c r="I109" s="157"/>
      <c r="J109" s="157"/>
      <c r="K109" s="157"/>
      <c r="L109" s="157"/>
      <c r="M109" s="157"/>
      <c r="N109" s="157"/>
      <c r="O109" s="161"/>
    </row>
    <row r="110" spans="7:15" ht="12.75">
      <c r="G110" s="156"/>
      <c r="H110" s="157"/>
      <c r="I110" s="157"/>
      <c r="J110" s="157"/>
      <c r="K110" s="157"/>
      <c r="L110" s="157"/>
      <c r="M110" s="157"/>
      <c r="N110" s="157"/>
      <c r="O110" s="161"/>
    </row>
    <row r="111" spans="7:15" ht="12.75">
      <c r="G111" s="156"/>
      <c r="H111" s="157"/>
      <c r="I111" s="157"/>
      <c r="J111" s="157"/>
      <c r="K111" s="157"/>
      <c r="L111" s="157"/>
      <c r="M111" s="157"/>
      <c r="N111" s="157"/>
      <c r="O111" s="161"/>
    </row>
    <row r="112" spans="7:15" ht="12.75">
      <c r="G112" s="156"/>
      <c r="H112" s="157"/>
      <c r="I112" s="157"/>
      <c r="J112" s="157"/>
      <c r="K112" s="157"/>
      <c r="L112" s="157"/>
      <c r="M112" s="157"/>
      <c r="N112" s="157"/>
      <c r="O112" s="161"/>
    </row>
    <row r="113" spans="7:15" ht="12.75">
      <c r="G113" s="156"/>
      <c r="H113" s="157"/>
      <c r="I113" s="157"/>
      <c r="J113" s="157"/>
      <c r="K113" s="157"/>
      <c r="L113" s="157"/>
      <c r="M113" s="157"/>
      <c r="N113" s="157"/>
      <c r="O113" s="161"/>
    </row>
    <row r="114" spans="7:15" ht="12.75">
      <c r="G114" s="156"/>
      <c r="H114" s="157"/>
      <c r="I114" s="157"/>
      <c r="J114" s="157"/>
      <c r="K114" s="157"/>
      <c r="L114" s="157"/>
      <c r="M114" s="157"/>
      <c r="N114" s="157"/>
      <c r="O114" s="161"/>
    </row>
    <row r="115" spans="7:15" ht="12.75">
      <c r="G115" s="156"/>
      <c r="H115" s="157"/>
      <c r="I115" s="157"/>
      <c r="J115" s="157"/>
      <c r="K115" s="157"/>
      <c r="L115" s="157"/>
      <c r="M115" s="157"/>
      <c r="N115" s="157"/>
      <c r="O115" s="161"/>
    </row>
    <row r="116" spans="7:15" ht="12.75">
      <c r="G116" s="156"/>
      <c r="H116" s="157"/>
      <c r="I116" s="157"/>
      <c r="J116" s="157"/>
      <c r="K116" s="157"/>
      <c r="L116" s="157"/>
      <c r="M116" s="157"/>
      <c r="N116" s="157"/>
      <c r="O116" s="161"/>
    </row>
    <row r="117" spans="7:15" ht="12.75">
      <c r="G117" s="156"/>
      <c r="H117" s="157"/>
      <c r="I117" s="157"/>
      <c r="J117" s="157"/>
      <c r="K117" s="157"/>
      <c r="L117" s="157"/>
      <c r="M117" s="157"/>
      <c r="N117" s="157"/>
      <c r="O117" s="161"/>
    </row>
    <row r="118" spans="7:15" ht="12.75">
      <c r="G118" s="156"/>
      <c r="H118" s="157"/>
      <c r="I118" s="157"/>
      <c r="J118" s="157"/>
      <c r="K118" s="157"/>
      <c r="L118" s="157"/>
      <c r="M118" s="157"/>
      <c r="N118" s="157"/>
      <c r="O118" s="161"/>
    </row>
    <row r="119" spans="7:15" ht="13.5" thickBot="1">
      <c r="G119" s="158"/>
      <c r="H119" s="159"/>
      <c r="I119" s="159"/>
      <c r="J119" s="159"/>
      <c r="K119" s="159"/>
      <c r="L119" s="159"/>
      <c r="M119" s="159"/>
      <c r="N119" s="159"/>
      <c r="O119" s="162"/>
    </row>
  </sheetData>
  <sheetProtection password="CC51" sheet="1"/>
  <mergeCells count="32">
    <mergeCell ref="G107:I119"/>
    <mergeCell ref="J107:L119"/>
    <mergeCell ref="M107:O119"/>
    <mergeCell ref="G89:I101"/>
    <mergeCell ref="M17:O29"/>
    <mergeCell ref="A52:I52"/>
    <mergeCell ref="G88:O88"/>
    <mergeCell ref="G53:I65"/>
    <mergeCell ref="M53:O65"/>
    <mergeCell ref="A53:C65"/>
    <mergeCell ref="G11:O11"/>
    <mergeCell ref="E4:Q9"/>
    <mergeCell ref="G1:G2"/>
    <mergeCell ref="M52:U52"/>
    <mergeCell ref="H1:O2"/>
    <mergeCell ref="G34:O34"/>
    <mergeCell ref="G35:I47"/>
    <mergeCell ref="P53:R65"/>
    <mergeCell ref="S53:U65"/>
    <mergeCell ref="J89:L101"/>
    <mergeCell ref="M89:O101"/>
    <mergeCell ref="D53:F65"/>
    <mergeCell ref="J35:L47"/>
    <mergeCell ref="M35:O47"/>
    <mergeCell ref="G106:O106"/>
    <mergeCell ref="G70:O70"/>
    <mergeCell ref="G71:I83"/>
    <mergeCell ref="J71:L83"/>
    <mergeCell ref="M71:O83"/>
    <mergeCell ref="G16:O16"/>
    <mergeCell ref="G17:I29"/>
    <mergeCell ref="J17:L29"/>
  </mergeCells>
  <printOptions horizontalCentered="1" verticalCentered="1"/>
  <pageMargins left="0.07874015748031496" right="0.11811023622047245" top="0.35433070866141736" bottom="0.2755905511811024" header="0" footer="0"/>
  <pageSetup fitToHeight="1" fitToWidth="1" horizontalDpi="300" verticalDpi="300" orientation="portrait" scale="37"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C81"/>
  <sheetViews>
    <sheetView showZeros="0" zoomScale="60" zoomScaleNormal="60" zoomScalePageLayoutView="0" workbookViewId="0" topLeftCell="A1">
      <selection activeCell="AA14" sqref="AA14"/>
    </sheetView>
  </sheetViews>
  <sheetFormatPr defaultColWidth="11.421875" defaultRowHeight="12.75"/>
  <cols>
    <col min="3" max="3" width="15.7109375" style="0" customWidth="1"/>
    <col min="4" max="4" width="14.7109375" style="0" customWidth="1"/>
    <col min="5" max="5" width="21.7109375" style="0" customWidth="1"/>
    <col min="6" max="6" width="16.7109375" style="0" customWidth="1"/>
    <col min="7" max="7" width="15.7109375" style="1" customWidth="1"/>
    <col min="8" max="9" width="11.421875" style="1" customWidth="1"/>
    <col min="10" max="10" width="3.7109375" style="0" customWidth="1"/>
    <col min="15" max="15" width="21.7109375" style="0" customWidth="1"/>
    <col min="20" max="20" width="3.7109375" style="0" customWidth="1"/>
    <col min="25" max="25" width="21.7109375" style="0" customWidth="1"/>
  </cols>
  <sheetData>
    <row r="1" spans="3:19" ht="12.75">
      <c r="C1" s="61"/>
      <c r="I1"/>
      <c r="K1" s="86" t="s">
        <v>33</v>
      </c>
      <c r="L1" s="148" t="str">
        <f>+'Procediemiento Odin y 3 Runas'!C1</f>
        <v>Paco</v>
      </c>
      <c r="M1" s="148"/>
      <c r="N1" s="148"/>
      <c r="O1" s="148"/>
      <c r="P1" s="148"/>
      <c r="Q1" s="148"/>
      <c r="R1" s="148"/>
      <c r="S1" s="148"/>
    </row>
    <row r="2" spans="9:19" ht="12.75">
      <c r="I2"/>
      <c r="K2" s="86"/>
      <c r="L2" s="148"/>
      <c r="M2" s="148"/>
      <c r="N2" s="148"/>
      <c r="O2" s="148"/>
      <c r="P2" s="148"/>
      <c r="Q2" s="148"/>
      <c r="R2" s="148"/>
      <c r="S2" s="148"/>
    </row>
    <row r="3" spans="2:13" ht="12.75" customHeight="1" thickBot="1">
      <c r="B3" s="11"/>
      <c r="C3" s="11"/>
      <c r="D3" s="11"/>
      <c r="I3" s="11"/>
      <c r="J3" s="11"/>
      <c r="K3" s="6"/>
      <c r="L3" s="49"/>
      <c r="M3" s="1"/>
    </row>
    <row r="4" spans="2:21" ht="12.75" customHeight="1">
      <c r="B4" s="11"/>
      <c r="C4" s="11"/>
      <c r="D4" s="11"/>
      <c r="I4" s="166" t="s">
        <v>120</v>
      </c>
      <c r="J4" s="167"/>
      <c r="K4" s="167"/>
      <c r="L4" s="167"/>
      <c r="M4" s="167"/>
      <c r="N4" s="167"/>
      <c r="O4" s="167"/>
      <c r="P4" s="167"/>
      <c r="Q4" s="167"/>
      <c r="R4" s="167"/>
      <c r="S4" s="167"/>
      <c r="T4" s="167"/>
      <c r="U4" s="168"/>
    </row>
    <row r="5" spans="2:21" ht="12.75" customHeight="1">
      <c r="B5" s="11"/>
      <c r="C5" s="11"/>
      <c r="D5" s="11"/>
      <c r="I5" s="169"/>
      <c r="J5" s="170"/>
      <c r="K5" s="170"/>
      <c r="L5" s="170"/>
      <c r="M5" s="170"/>
      <c r="N5" s="170"/>
      <c r="O5" s="170"/>
      <c r="P5" s="170"/>
      <c r="Q5" s="170"/>
      <c r="R5" s="170"/>
      <c r="S5" s="170"/>
      <c r="T5" s="170"/>
      <c r="U5" s="171"/>
    </row>
    <row r="6" spans="2:21" ht="12.75" customHeight="1">
      <c r="B6" s="11"/>
      <c r="C6" s="11"/>
      <c r="D6" s="11"/>
      <c r="I6" s="169"/>
      <c r="J6" s="170"/>
      <c r="K6" s="170"/>
      <c r="L6" s="170"/>
      <c r="M6" s="170"/>
      <c r="N6" s="170"/>
      <c r="O6" s="170"/>
      <c r="P6" s="170"/>
      <c r="Q6" s="170"/>
      <c r="R6" s="170"/>
      <c r="S6" s="170"/>
      <c r="T6" s="170"/>
      <c r="U6" s="171"/>
    </row>
    <row r="7" spans="9:21" ht="12.75" customHeight="1">
      <c r="I7" s="169"/>
      <c r="J7" s="170"/>
      <c r="K7" s="170"/>
      <c r="L7" s="170"/>
      <c r="M7" s="170"/>
      <c r="N7" s="170"/>
      <c r="O7" s="170"/>
      <c r="P7" s="170"/>
      <c r="Q7" s="170"/>
      <c r="R7" s="170"/>
      <c r="S7" s="170"/>
      <c r="T7" s="170"/>
      <c r="U7" s="171"/>
    </row>
    <row r="8" spans="9:21" ht="12.75">
      <c r="I8" s="169"/>
      <c r="J8" s="170"/>
      <c r="K8" s="170"/>
      <c r="L8" s="170"/>
      <c r="M8" s="170"/>
      <c r="N8" s="170"/>
      <c r="O8" s="170"/>
      <c r="P8" s="170"/>
      <c r="Q8" s="170"/>
      <c r="R8" s="170"/>
      <c r="S8" s="170"/>
      <c r="T8" s="170"/>
      <c r="U8" s="171"/>
    </row>
    <row r="9" spans="9:21" ht="13.5" thickBot="1">
      <c r="I9" s="172"/>
      <c r="J9" s="173"/>
      <c r="K9" s="173"/>
      <c r="L9" s="173"/>
      <c r="M9" s="173"/>
      <c r="N9" s="173"/>
      <c r="O9" s="173"/>
      <c r="P9" s="173"/>
      <c r="Q9" s="173"/>
      <c r="R9" s="173"/>
      <c r="S9" s="173"/>
      <c r="T9" s="173"/>
      <c r="U9" s="174"/>
    </row>
    <row r="10" spans="2:13" ht="13.5" thickBot="1">
      <c r="B10" s="49"/>
      <c r="C10" s="49"/>
      <c r="D10" s="49"/>
      <c r="I10" s="49"/>
      <c r="J10" s="49"/>
      <c r="K10" s="49"/>
      <c r="L10" s="49"/>
      <c r="M10" s="1"/>
    </row>
    <row r="11" spans="9:19" ht="21" customHeight="1" thickBot="1">
      <c r="I11"/>
      <c r="K11" s="163" t="s">
        <v>32</v>
      </c>
      <c r="L11" s="164"/>
      <c r="M11" s="164"/>
      <c r="N11" s="164"/>
      <c r="O11" s="164"/>
      <c r="P11" s="164"/>
      <c r="Q11" s="164"/>
      <c r="R11" s="164"/>
      <c r="S11" s="165"/>
    </row>
    <row r="12" spans="2:13" ht="79.5" customHeight="1" thickBot="1">
      <c r="B12" s="49"/>
      <c r="C12" s="49"/>
      <c r="D12" s="49"/>
      <c r="I12" s="49"/>
      <c r="J12" s="49"/>
      <c r="K12" s="49"/>
      <c r="L12" s="49"/>
      <c r="M12" s="1"/>
    </row>
    <row r="13" spans="9:19" ht="12.75">
      <c r="I13"/>
      <c r="K13" s="19"/>
      <c r="L13" s="12"/>
      <c r="M13" s="12"/>
      <c r="N13" s="12"/>
      <c r="O13" s="27">
        <f ca="1">_XLL.ALEATORIO.ENTRE(1,25)</f>
        <v>21</v>
      </c>
      <c r="P13" s="12"/>
      <c r="Q13" s="12"/>
      <c r="R13" s="12"/>
      <c r="S13" s="20"/>
    </row>
    <row r="14" spans="9:19" ht="12.75" customHeight="1">
      <c r="I14"/>
      <c r="K14" s="26"/>
      <c r="L14" s="14"/>
      <c r="M14" s="14"/>
      <c r="N14" s="14"/>
      <c r="O14" s="5" t="str">
        <f>VLOOKUP(O13,Hoja2!$A$1:$B$25,2)</f>
        <v>THURISAZ</v>
      </c>
      <c r="P14" s="14"/>
      <c r="Q14" s="14"/>
      <c r="R14" s="14"/>
      <c r="S14" s="21"/>
    </row>
    <row r="15" spans="6:19" ht="13.5" thickBot="1">
      <c r="F15" s="66"/>
      <c r="I15"/>
      <c r="K15" s="16"/>
      <c r="L15" s="15"/>
      <c r="M15" s="15"/>
      <c r="N15" s="15"/>
      <c r="O15" s="58" t="str">
        <f ca="1">IF(OR(O13=2,O13=8,O13=9,O13=13,O13=19,O13=22,O13=23,O13=24,O13=25)," ",IF(_XLL.ALEATORIO.ENTRE(0,1)=0,"D","I"))</f>
        <v>D</v>
      </c>
      <c r="P15" s="15"/>
      <c r="Q15" s="15"/>
      <c r="R15" s="15"/>
      <c r="S15" s="23"/>
    </row>
    <row r="16" spans="9:19" ht="12.75" customHeight="1" thickBot="1">
      <c r="I16"/>
      <c r="K16" s="151" t="s">
        <v>50</v>
      </c>
      <c r="L16" s="152"/>
      <c r="M16" s="152"/>
      <c r="N16" s="152"/>
      <c r="O16" s="152"/>
      <c r="P16" s="152"/>
      <c r="Q16" s="152"/>
      <c r="R16" s="152"/>
      <c r="S16" s="153"/>
    </row>
    <row r="17" spans="9:19" ht="12.75">
      <c r="I17"/>
      <c r="K17" s="154" t="str">
        <f>IF(OR(O15=" ",O15&lt;&gt;"I"),HLOOKUP(O13,Hoja3!A1:Y6,3),HLOOKUP(O13,Hoja3!A1:Y6,6))</f>
        <v>ESTA RUNA que tiene una puerta como símbolo, indica que hay trabajo pendiente tanto dentro como fuera de nosotros mismos. Thurisaz representa la frontera entre el Cielo y lo mundano Llegar aquí es un reconocimiento de tu preparación para contactar con lo numinoso, lo Divino, para iluminar tu experiencia, de modo que su significado brille a través de su forma. Thurisaz es una runa de inacción. Por tanto, no hay que acercarse a la puerta ni cruzarla sin contemplación. Aquí te enfrentas a un claro reflejo de lo que está oculto en ti, lo que debe ponerse al descubierto y ser examinado antes de poder emprender la acción correcta. Esta runa fortalece tu capacidad de espera. Éste no es un tiempo de tomar decisiones. En esta penúltima Runa del Cielo actúan intensas fuerzas transformadoras. Visualízate de pie ante una puerta en lo alto de una montaña. Toda tu vida se extiende detrás y debajo de ti. Antes de cruzar la puerta, detente y repasa el pasado, el aprendizaje y las alegrías, las victorias y los pesares…todo lo que contribuyó a traerte aquí.</v>
      </c>
      <c r="L17" s="155"/>
      <c r="M17" s="155"/>
      <c r="N17" s="155" t="str">
        <f>IF(OR(O15=" ",O15&lt;&gt;"I"),HLOOKUP(O13,Hoja3!A1:Y6,4)," ")</f>
        <v> Obsérvalo todo, bendice todo, suéltalo todo. Pues es al despréndete de tu pasado cuando reclamas tu poder. Ahora atraviesa la puerta.</v>
      </c>
      <c r="O17" s="155"/>
      <c r="P17" s="155"/>
      <c r="Q17" s="155">
        <f>IF(OR(O15=" ",O15&lt;&gt;"I"),HLOOKUP(O13,Hoja3!A1:Y6,5)," ")</f>
        <v>0</v>
      </c>
      <c r="R17" s="155"/>
      <c r="S17" s="160"/>
    </row>
    <row r="18" spans="9:19" ht="12.75">
      <c r="I18"/>
      <c r="K18" s="156"/>
      <c r="L18" s="157"/>
      <c r="M18" s="157"/>
      <c r="N18" s="157"/>
      <c r="O18" s="157"/>
      <c r="P18" s="157"/>
      <c r="Q18" s="157"/>
      <c r="R18" s="157"/>
      <c r="S18" s="161"/>
    </row>
    <row r="19" spans="9:19" ht="12.75">
      <c r="I19"/>
      <c r="K19" s="156"/>
      <c r="L19" s="157"/>
      <c r="M19" s="157"/>
      <c r="N19" s="157"/>
      <c r="O19" s="157"/>
      <c r="P19" s="157"/>
      <c r="Q19" s="157"/>
      <c r="R19" s="157"/>
      <c r="S19" s="161"/>
    </row>
    <row r="20" spans="9:19" ht="12.75">
      <c r="I20"/>
      <c r="K20" s="156"/>
      <c r="L20" s="157"/>
      <c r="M20" s="157"/>
      <c r="N20" s="157"/>
      <c r="O20" s="157"/>
      <c r="P20" s="157"/>
      <c r="Q20" s="157"/>
      <c r="R20" s="157"/>
      <c r="S20" s="161"/>
    </row>
    <row r="21" spans="9:19" ht="12.75">
      <c r="I21"/>
      <c r="K21" s="156"/>
      <c r="L21" s="157"/>
      <c r="M21" s="157"/>
      <c r="N21" s="157"/>
      <c r="O21" s="157"/>
      <c r="P21" s="157"/>
      <c r="Q21" s="157"/>
      <c r="R21" s="157"/>
      <c r="S21" s="161"/>
    </row>
    <row r="22" spans="9:19" ht="12.75">
      <c r="I22"/>
      <c r="J22" s="1"/>
      <c r="K22" s="156"/>
      <c r="L22" s="157"/>
      <c r="M22" s="157"/>
      <c r="N22" s="157"/>
      <c r="O22" s="157"/>
      <c r="P22" s="157"/>
      <c r="Q22" s="157"/>
      <c r="R22" s="157"/>
      <c r="S22" s="161"/>
    </row>
    <row r="23" spans="9:19" ht="12.75">
      <c r="I23"/>
      <c r="K23" s="156"/>
      <c r="L23" s="157"/>
      <c r="M23" s="157"/>
      <c r="N23" s="157"/>
      <c r="O23" s="157"/>
      <c r="P23" s="157"/>
      <c r="Q23" s="157"/>
      <c r="R23" s="157"/>
      <c r="S23" s="161"/>
    </row>
    <row r="24" spans="9:19" ht="12.75">
      <c r="I24"/>
      <c r="K24" s="156"/>
      <c r="L24" s="157"/>
      <c r="M24" s="157"/>
      <c r="N24" s="157"/>
      <c r="O24" s="157"/>
      <c r="P24" s="157"/>
      <c r="Q24" s="157"/>
      <c r="R24" s="157"/>
      <c r="S24" s="161"/>
    </row>
    <row r="25" spans="9:19" ht="12.75">
      <c r="I25"/>
      <c r="K25" s="156"/>
      <c r="L25" s="157"/>
      <c r="M25" s="157"/>
      <c r="N25" s="157"/>
      <c r="O25" s="157"/>
      <c r="P25" s="157"/>
      <c r="Q25" s="157"/>
      <c r="R25" s="157"/>
      <c r="S25" s="161"/>
    </row>
    <row r="26" spans="9:19" ht="12.75">
      <c r="I26"/>
      <c r="K26" s="156"/>
      <c r="L26" s="157"/>
      <c r="M26" s="157"/>
      <c r="N26" s="157"/>
      <c r="O26" s="157"/>
      <c r="P26" s="157"/>
      <c r="Q26" s="157"/>
      <c r="R26" s="157"/>
      <c r="S26" s="161"/>
    </row>
    <row r="27" spans="9:19" ht="12.75">
      <c r="I27"/>
      <c r="K27" s="156"/>
      <c r="L27" s="157"/>
      <c r="M27" s="157"/>
      <c r="N27" s="157"/>
      <c r="O27" s="157"/>
      <c r="P27" s="157"/>
      <c r="Q27" s="157"/>
      <c r="R27" s="157"/>
      <c r="S27" s="161"/>
    </row>
    <row r="28" spans="9:19" ht="12.75">
      <c r="I28"/>
      <c r="K28" s="156"/>
      <c r="L28" s="157"/>
      <c r="M28" s="157"/>
      <c r="N28" s="157"/>
      <c r="O28" s="157"/>
      <c r="P28" s="157"/>
      <c r="Q28" s="157"/>
      <c r="R28" s="157"/>
      <c r="S28" s="161"/>
    </row>
    <row r="29" spans="9:19" ht="13.5" thickBot="1">
      <c r="I29"/>
      <c r="K29" s="158"/>
      <c r="L29" s="159"/>
      <c r="M29" s="159"/>
      <c r="N29" s="159"/>
      <c r="O29" s="159"/>
      <c r="P29" s="159"/>
      <c r="Q29" s="159"/>
      <c r="R29" s="159"/>
      <c r="S29" s="162"/>
    </row>
    <row r="30" spans="1:19" s="59" customFormat="1" ht="79.5" customHeight="1" thickBot="1">
      <c r="A30" s="60"/>
      <c r="H30" s="85" t="s">
        <v>192</v>
      </c>
      <c r="Q30" s="65"/>
      <c r="S30" s="85" t="s">
        <v>192</v>
      </c>
    </row>
    <row r="31" spans="1:29" ht="12.75">
      <c r="A31" s="19"/>
      <c r="B31" s="12"/>
      <c r="C31" s="12"/>
      <c r="D31" s="12"/>
      <c r="E31" s="27">
        <f ca="1">_XLL.ALEATORIO.ENTRE(1,25)</f>
        <v>8</v>
      </c>
      <c r="F31" s="12"/>
      <c r="G31" s="12"/>
      <c r="H31" s="12"/>
      <c r="I31" s="20"/>
      <c r="K31" s="19"/>
      <c r="L31" s="12"/>
      <c r="M31" s="12"/>
      <c r="N31" s="12"/>
      <c r="O31" s="27">
        <f ca="1">_XLL.ALEATORIO.ENTRE(1,25)</f>
        <v>24</v>
      </c>
      <c r="P31" s="12"/>
      <c r="Q31" s="12"/>
      <c r="R31" s="12"/>
      <c r="S31" s="20"/>
      <c r="U31" s="19"/>
      <c r="V31" s="12"/>
      <c r="W31" s="12"/>
      <c r="X31" s="12"/>
      <c r="Y31" s="27">
        <f ca="1">_XLL.ALEATORIO.ENTRE(1,25)</f>
        <v>5</v>
      </c>
      <c r="Z31" s="12"/>
      <c r="AA31" s="12"/>
      <c r="AB31" s="12"/>
      <c r="AC31" s="20"/>
    </row>
    <row r="32" spans="1:29" ht="12.75">
      <c r="A32" s="26"/>
      <c r="B32" s="14"/>
      <c r="C32" s="14"/>
      <c r="D32" s="14"/>
      <c r="E32" s="5" t="str">
        <f>VLOOKUP(E31,Hoja2!$A$1:$B$25,2)</f>
        <v>INGUZ</v>
      </c>
      <c r="F32" s="14"/>
      <c r="G32" s="14"/>
      <c r="H32" s="14"/>
      <c r="I32" s="21"/>
      <c r="K32" s="26"/>
      <c r="L32" s="14"/>
      <c r="M32" s="14"/>
      <c r="N32" s="14"/>
      <c r="O32" s="5" t="str">
        <f>VLOOKUP(O31,Hoja2!$A$1:$B$25,2)</f>
        <v>SOWELU</v>
      </c>
      <c r="P32" s="14"/>
      <c r="Q32" s="14"/>
      <c r="R32" s="14"/>
      <c r="S32" s="21"/>
      <c r="U32" s="26"/>
      <c r="V32" s="14"/>
      <c r="W32" s="14"/>
      <c r="X32" s="14"/>
      <c r="Y32" s="5" t="str">
        <f>VLOOKUP(Y31,Hoja2!$A$1:$B$25,2)</f>
        <v>URUZ</v>
      </c>
      <c r="Z32" s="14"/>
      <c r="AA32" s="14"/>
      <c r="AB32" s="14"/>
      <c r="AC32" s="21"/>
    </row>
    <row r="33" spans="1:29" ht="13.5" thickBot="1">
      <c r="A33" s="16"/>
      <c r="B33" s="15"/>
      <c r="C33" s="15"/>
      <c r="D33" s="15"/>
      <c r="E33" s="6" t="str">
        <f ca="1">IF(OR(E31=2,E31=8,E31=9,E31=13,E31=19,E31=22,E31=23,E31=24,E31=25)," ",IF(_XLL.ALEATORIO.ENTRE(0,1)=0,"D","I"))</f>
        <v> </v>
      </c>
      <c r="F33" s="15"/>
      <c r="G33" s="15"/>
      <c r="H33" s="15"/>
      <c r="I33" s="23"/>
      <c r="K33" s="16"/>
      <c r="L33" s="15"/>
      <c r="M33" s="15"/>
      <c r="N33" s="15"/>
      <c r="O33" s="58" t="str">
        <f ca="1">IF(OR(O31=2,O31=8,O31=9,O31=13,O31=19,O31=22,O31=23,O31=24,O31=25)," ",IF(_XLL.ALEATORIO.ENTRE(0,1)=0,"D","I"))</f>
        <v> </v>
      </c>
      <c r="P33" s="15"/>
      <c r="Q33" s="15"/>
      <c r="R33" s="15"/>
      <c r="S33" s="23"/>
      <c r="U33" s="16"/>
      <c r="V33" s="15"/>
      <c r="W33" s="15"/>
      <c r="X33" s="15"/>
      <c r="Y33" s="6" t="str">
        <f ca="1">IF(OR(Y31=2,Y31=8,Y31=9,Y31=13,Y31=19,Y31=22,Y31=23,Y31=24,Y31=25)," ",IF(_XLL.ALEATORIO.ENTRE(0,1)=0,"D","I"))</f>
        <v>I</v>
      </c>
      <c r="Z33" s="15"/>
      <c r="AA33" s="15"/>
      <c r="AB33" s="15"/>
      <c r="AC33" s="23"/>
    </row>
    <row r="34" spans="1:29" ht="13.5" thickBot="1">
      <c r="A34" s="151" t="s">
        <v>48</v>
      </c>
      <c r="B34" s="152"/>
      <c r="C34" s="152"/>
      <c r="D34" s="152"/>
      <c r="E34" s="152"/>
      <c r="F34" s="152"/>
      <c r="G34" s="152"/>
      <c r="H34" s="152"/>
      <c r="I34" s="153"/>
      <c r="K34" s="151" t="s">
        <v>47</v>
      </c>
      <c r="L34" s="152"/>
      <c r="M34" s="152"/>
      <c r="N34" s="152"/>
      <c r="O34" s="152"/>
      <c r="P34" s="152"/>
      <c r="Q34" s="152"/>
      <c r="R34" s="152"/>
      <c r="S34" s="153"/>
      <c r="U34" s="151" t="s">
        <v>46</v>
      </c>
      <c r="V34" s="152"/>
      <c r="W34" s="152"/>
      <c r="X34" s="152"/>
      <c r="Y34" s="152"/>
      <c r="Z34" s="152"/>
      <c r="AA34" s="152"/>
      <c r="AB34" s="152"/>
      <c r="AC34" s="153"/>
    </row>
    <row r="35" spans="1:29" ht="12.75">
      <c r="A35" s="154" t="str">
        <f>IF(OR(E33=" ",E33&lt;&gt;"I"),HLOOKUP(E31,Hoja3!A1:Y6,3),HLOOKUP(E31,Hoja3!A1:Y6,6))</f>
        <v>ESTA RUNA guarda relación con la Luna, con la parte intuitiva de vuestra naturaleza, con su impulso a la armonización y adaptación en la esfera de las relaciones personales. Inguz encarna la necesidad universal de compartir, el anhelo de ser deseado, la búsqueda de afinidades. Lo que Inguz requiere es la compleción de los comienzos. Extraer esta runa acaso marque el momento de un parto gozoso, de una nueva vida, de un nuevo camino. Es una runa de gran poder, y recibirla significa que ahora tienes la fuerza para alcanzar la compleción, la resolución, de la que proviene un nuevo comienzo. Por encima de todo, aquí es crucial la compleción. Podría ser oportuno que ahora completaras algún proyecto, si es así, haz que sea tu prioridad absoluta. Tal vez se pueda aclarar o resolver algún estado de ánimo difícil. La aparición de esta runa indica que debes abonar el terreno para tu propio alumbramiento.</v>
      </c>
      <c r="B35" s="155"/>
      <c r="C35" s="155"/>
      <c r="D35" s="155" t="str">
        <f>IF(OR(E33=" ",E33&lt;&gt;"I"),HLOOKUP(E31,Hoja3!A1:Y6,4)," ")</f>
        <v>Todo cambia y no podemos vivir permanentemente entre obstáculos. Inguz señala tu salida de un estado cerrado, de crisálida. Al resolver y aclarar lo viejo, experimentaras una liberación de tensión e incertidumbre.Quizá se te requiera que te liberes de una rutina, hábito o relación, de algún profundo patrón de cultura o comportamiento, de alguna actividad que era muy adecuada para el yo que dejas atrás. El momento del nacimiento siempre es crítico. El movimiento puede implicar peligro, pero el movimiento que es oportuno nos saca del peligro. Entra en la sala de partos ahora. Inguz, que es otra de las Runas del Ciclo, aconseja preparación. Al estar centrados y apoyados con firmeza en la tierra, liberándote de todas las influencias no deseadas y viendo el lacio humorístico de las cosas, realmente estarás preparado para abrirte a la voluntad del Cielo y aguardar tu alumbramiento con serena certeza.</v>
      </c>
      <c r="E35" s="155"/>
      <c r="F35" s="155"/>
      <c r="G35" s="155">
        <f>IF(OR(E33=" ",E33&lt;&gt;"I"),HLOOKUP(E31,Hoja3!A1:Y6,5)," ")</f>
        <v>0</v>
      </c>
      <c r="H35" s="155"/>
      <c r="I35" s="160"/>
      <c r="K35" s="154" t="str">
        <f>IF(OR(O33=" ",O33&lt;&gt;"I"),HLOOKUP(O31,Hoja3!A1:Y6,3),HLOOKUP(O31,Hoja3!A1:Y6,6))</f>
        <v>Sowelu representa la totalidad, aquello que requiere tu naturaleza. Encarna el impulso hacia la autorrealización e indica el camino a seguir, no partiendo de motivos ulteriores sino del núcleo de tu individualidad. Ir en busca de la totalidad es la misión del Guerrero Espiritual. Y, sin embargo, lo que te afanas por llegar a ser es lo que en realidad, por naturaleza, ya eres. Cobra conciencia de tu esencia y dale forma, exprésala de un modo creativo. SoweIu, que es una runa de gran poder y que pone a tu alcance la fuerza vital, señala un momento para la regeneración a un nivel celular. Aunque esta runa carece de posición invertida, hay motivo para la cautela. Puede que consideres necesario retirarte a la vista de la situación apremiante, en especial si los acontecimientos o, la gente te exige gastar la energía ahora. Sábete que tal retirada es de fuerza, un viaje al interior para centrarte y equilibrarte. La retirada oportuna es una de las habilidades del Guerrero Especial. Sowelu aconseja abrirse, dejar que la luz entre en una parte de tu vida que había permanecido en secreto, clausurada. </v>
      </c>
      <c r="L35" s="155"/>
      <c r="M35" s="155"/>
      <c r="N35" s="155" t="str">
        <f>IF(OR(O33=" ",O33&lt;&gt;"I"),HLOOKUP(O31,Hoja3!A1:Y6,4)," ")</f>
        <v>Para conseguirlo puede hacer falta un reconocimiento profundo, admitir ante nosotros mismos algo que durante mucho tiempo habías negado. Hay una plegaria conocida como Gayatri, que encarna el espíritu de la Runa de la Totalidad. Dirígete al Sol de este modo: Tú, que eres fuente de todo poder,  cuyos rayos iluminan el mundo, ilumina asimismo mi corazón para que también él pueda realizar tu obra. Mientras se recita el Gayatri, visualiza los rayos del Sol cayendo sobre el mundo, entrando en tu corazón, emanando luego del centro de tu corazón de regreso al mundo. Ésta es una plegaria poderosa y potenciadora de vida. Aquí aparece la advertencia de no darse aires. Incluso en un tiempo de abundancia de energía, se te requiere que te enfrentes a tu negativa a permitir que la acción correcta fluya a través de ti y que la venzas. Cultiva esta facultad, pues es señal de auténtica humildad.</v>
      </c>
      <c r="O35" s="155"/>
      <c r="P35" s="155"/>
      <c r="Q35" s="155" t="str">
        <f>IF(OR(O33=" ",O33&lt;&gt;"I"),HLOOKUP(O31,Hoja3!A1:Y6,5)," ")</f>
        <v>Practica el arte de hacer sin hacer: dirígete verdaderamente hacia una dirección y luego mantenla sin esfuerzo manipulador Medita en las palabras de Cristo: No puedo hacer nada de mí mismo (Juan 5:30). Pues mediante nuestro propio poder no hacemos nada. Incluso al amar, es el Amor el que ama a través de nosotros. Este modo de pensar y de ser integra nuevas energías y nos permite fluir hacia la totalidad, que es el objetivo último del Guerrero Espiritual</v>
      </c>
      <c r="R35" s="155"/>
      <c r="S35" s="160"/>
      <c r="U35" s="154" t="str">
        <f>IF(OR(Y33=" ",Y33&lt;&gt;"I"),HLOOKUP(Y31,Hoja3!A1:Y6,3),HLOOKUP(Y31,Hoja3!A1:Y6,6))</f>
        <v>Del revés: Sin oídos para oír ni ojos para ver, pueden dejar escapar las ventajas del momento. El resultado bien podría ser una oportunidad perdida o el debilitamiento de nuestra posición. Quizá incluso pudiera parecer que nuestra propia fuerza está siendo utilizada contra nosotros. Para algunos, Uruz del revés servirá como alerta, ofreciendo indicios en forma de fracasos y decepciones menores. Para otros, los más inconscientes, puede suponer una dura sacudida. Del revés, esta runa requiere una seria reflexión acerca de la calidad de nuestra relación con nuestro Yo. Pero anímense. Piensen en el ciclo constante de la muerte y el renacimiento, en el interminable ir y venir. Todo lo que experimentamos tiene un principio, una mitad y un final, y es seguido de un nuevo comienzo. Por lo tanto, no se amilanen ante la entrada en la oscuridad: en aguas profundas, conviértanse en buceadores.</v>
      </c>
      <c r="V35" s="155"/>
      <c r="W35" s="155"/>
      <c r="X35" s="155" t="str">
        <f>IF(OR(Y33=" ",Y33&lt;&gt;"I"),HLOOKUP(Y31,Hoja3!A1:Y6,4)," ")</f>
        <v> </v>
      </c>
      <c r="Y35" s="155"/>
      <c r="Z35" s="155"/>
      <c r="AA35" s="155" t="str">
        <f>IF(OR(Y33=" ",Y33&lt;&gt;"I"),HLOOKUP(Y31,Hoja3!A1:Y6,5)," ")</f>
        <v> </v>
      </c>
      <c r="AB35" s="155"/>
      <c r="AC35" s="160"/>
    </row>
    <row r="36" spans="1:29" ht="12.75">
      <c r="A36" s="156"/>
      <c r="B36" s="157"/>
      <c r="C36" s="157"/>
      <c r="D36" s="157"/>
      <c r="E36" s="157"/>
      <c r="F36" s="157"/>
      <c r="G36" s="157"/>
      <c r="H36" s="157"/>
      <c r="I36" s="161"/>
      <c r="K36" s="156"/>
      <c r="L36" s="157"/>
      <c r="M36" s="157"/>
      <c r="N36" s="157"/>
      <c r="O36" s="157"/>
      <c r="P36" s="157"/>
      <c r="Q36" s="157"/>
      <c r="R36" s="157"/>
      <c r="S36" s="161"/>
      <c r="U36" s="156"/>
      <c r="V36" s="157"/>
      <c r="W36" s="157"/>
      <c r="X36" s="157"/>
      <c r="Y36" s="157"/>
      <c r="Z36" s="157"/>
      <c r="AA36" s="157"/>
      <c r="AB36" s="157"/>
      <c r="AC36" s="161"/>
    </row>
    <row r="37" spans="1:29" ht="12.75">
      <c r="A37" s="156"/>
      <c r="B37" s="157"/>
      <c r="C37" s="157"/>
      <c r="D37" s="157"/>
      <c r="E37" s="157"/>
      <c r="F37" s="157"/>
      <c r="G37" s="157"/>
      <c r="H37" s="157"/>
      <c r="I37" s="161"/>
      <c r="K37" s="156"/>
      <c r="L37" s="157"/>
      <c r="M37" s="157"/>
      <c r="N37" s="157"/>
      <c r="O37" s="157"/>
      <c r="P37" s="157"/>
      <c r="Q37" s="157"/>
      <c r="R37" s="157"/>
      <c r="S37" s="161"/>
      <c r="U37" s="156"/>
      <c r="V37" s="157"/>
      <c r="W37" s="157"/>
      <c r="X37" s="157"/>
      <c r="Y37" s="157"/>
      <c r="Z37" s="157"/>
      <c r="AA37" s="157"/>
      <c r="AB37" s="157"/>
      <c r="AC37" s="161"/>
    </row>
    <row r="38" spans="1:29" ht="12.75">
      <c r="A38" s="156"/>
      <c r="B38" s="157"/>
      <c r="C38" s="157"/>
      <c r="D38" s="157"/>
      <c r="E38" s="157"/>
      <c r="F38" s="157"/>
      <c r="G38" s="157"/>
      <c r="H38" s="157"/>
      <c r="I38" s="161"/>
      <c r="K38" s="156"/>
      <c r="L38" s="157"/>
      <c r="M38" s="157"/>
      <c r="N38" s="157"/>
      <c r="O38" s="157"/>
      <c r="P38" s="157"/>
      <c r="Q38" s="157"/>
      <c r="R38" s="157"/>
      <c r="S38" s="161"/>
      <c r="U38" s="156"/>
      <c r="V38" s="157"/>
      <c r="W38" s="157"/>
      <c r="X38" s="157"/>
      <c r="Y38" s="157"/>
      <c r="Z38" s="157"/>
      <c r="AA38" s="157"/>
      <c r="AB38" s="157"/>
      <c r="AC38" s="161"/>
    </row>
    <row r="39" spans="1:29" ht="12.75">
      <c r="A39" s="156"/>
      <c r="B39" s="157"/>
      <c r="C39" s="157"/>
      <c r="D39" s="157"/>
      <c r="E39" s="157"/>
      <c r="F39" s="157"/>
      <c r="G39" s="157"/>
      <c r="H39" s="157"/>
      <c r="I39" s="161"/>
      <c r="K39" s="156"/>
      <c r="L39" s="157"/>
      <c r="M39" s="157"/>
      <c r="N39" s="157"/>
      <c r="O39" s="157"/>
      <c r="P39" s="157"/>
      <c r="Q39" s="157"/>
      <c r="R39" s="157"/>
      <c r="S39" s="161"/>
      <c r="U39" s="156"/>
      <c r="V39" s="157"/>
      <c r="W39" s="157"/>
      <c r="X39" s="157"/>
      <c r="Y39" s="157"/>
      <c r="Z39" s="157"/>
      <c r="AA39" s="157"/>
      <c r="AB39" s="157"/>
      <c r="AC39" s="161"/>
    </row>
    <row r="40" spans="1:29" ht="12.75">
      <c r="A40" s="156"/>
      <c r="B40" s="157"/>
      <c r="C40" s="157"/>
      <c r="D40" s="157"/>
      <c r="E40" s="157"/>
      <c r="F40" s="157"/>
      <c r="G40" s="157"/>
      <c r="H40" s="157"/>
      <c r="I40" s="161"/>
      <c r="K40" s="156"/>
      <c r="L40" s="157"/>
      <c r="M40" s="157"/>
      <c r="N40" s="157"/>
      <c r="O40" s="157"/>
      <c r="P40" s="157"/>
      <c r="Q40" s="157"/>
      <c r="R40" s="157"/>
      <c r="S40" s="161"/>
      <c r="U40" s="156"/>
      <c r="V40" s="157"/>
      <c r="W40" s="157"/>
      <c r="X40" s="157"/>
      <c r="Y40" s="157"/>
      <c r="Z40" s="157"/>
      <c r="AA40" s="157"/>
      <c r="AB40" s="157"/>
      <c r="AC40" s="161"/>
    </row>
    <row r="41" spans="1:29" ht="12.75">
      <c r="A41" s="156"/>
      <c r="B41" s="157"/>
      <c r="C41" s="157"/>
      <c r="D41" s="157"/>
      <c r="E41" s="157"/>
      <c r="F41" s="157"/>
      <c r="G41" s="157"/>
      <c r="H41" s="157"/>
      <c r="I41" s="161"/>
      <c r="K41" s="156"/>
      <c r="L41" s="157"/>
      <c r="M41" s="157"/>
      <c r="N41" s="157"/>
      <c r="O41" s="157"/>
      <c r="P41" s="157"/>
      <c r="Q41" s="157"/>
      <c r="R41" s="157"/>
      <c r="S41" s="161"/>
      <c r="U41" s="156"/>
      <c r="V41" s="157"/>
      <c r="W41" s="157"/>
      <c r="X41" s="157"/>
      <c r="Y41" s="157"/>
      <c r="Z41" s="157"/>
      <c r="AA41" s="157"/>
      <c r="AB41" s="157"/>
      <c r="AC41" s="161"/>
    </row>
    <row r="42" spans="1:29" ht="12.75">
      <c r="A42" s="156"/>
      <c r="B42" s="157"/>
      <c r="C42" s="157"/>
      <c r="D42" s="157"/>
      <c r="E42" s="157"/>
      <c r="F42" s="157"/>
      <c r="G42" s="157"/>
      <c r="H42" s="157"/>
      <c r="I42" s="161"/>
      <c r="K42" s="156"/>
      <c r="L42" s="157"/>
      <c r="M42" s="157"/>
      <c r="N42" s="157"/>
      <c r="O42" s="157"/>
      <c r="P42" s="157"/>
      <c r="Q42" s="157"/>
      <c r="R42" s="157"/>
      <c r="S42" s="161"/>
      <c r="U42" s="156"/>
      <c r="V42" s="157"/>
      <c r="W42" s="157"/>
      <c r="X42" s="157"/>
      <c r="Y42" s="157"/>
      <c r="Z42" s="157"/>
      <c r="AA42" s="157"/>
      <c r="AB42" s="157"/>
      <c r="AC42" s="161"/>
    </row>
    <row r="43" spans="1:29" ht="12.75">
      <c r="A43" s="156"/>
      <c r="B43" s="157"/>
      <c r="C43" s="157"/>
      <c r="D43" s="157"/>
      <c r="E43" s="157"/>
      <c r="F43" s="157"/>
      <c r="G43" s="157"/>
      <c r="H43" s="157"/>
      <c r="I43" s="161"/>
      <c r="K43" s="156"/>
      <c r="L43" s="157"/>
      <c r="M43" s="157"/>
      <c r="N43" s="157"/>
      <c r="O43" s="157"/>
      <c r="P43" s="157"/>
      <c r="Q43" s="157"/>
      <c r="R43" s="157"/>
      <c r="S43" s="161"/>
      <c r="U43" s="156"/>
      <c r="V43" s="157"/>
      <c r="W43" s="157"/>
      <c r="X43" s="157"/>
      <c r="Y43" s="157"/>
      <c r="Z43" s="157"/>
      <c r="AA43" s="157"/>
      <c r="AB43" s="157"/>
      <c r="AC43" s="161"/>
    </row>
    <row r="44" spans="1:29" ht="12.75">
      <c r="A44" s="156"/>
      <c r="B44" s="157"/>
      <c r="C44" s="157"/>
      <c r="D44" s="157"/>
      <c r="E44" s="157"/>
      <c r="F44" s="157"/>
      <c r="G44" s="157"/>
      <c r="H44" s="157"/>
      <c r="I44" s="161"/>
      <c r="K44" s="156"/>
      <c r="L44" s="157"/>
      <c r="M44" s="157"/>
      <c r="N44" s="157"/>
      <c r="O44" s="157"/>
      <c r="P44" s="157"/>
      <c r="Q44" s="157"/>
      <c r="R44" s="157"/>
      <c r="S44" s="161"/>
      <c r="U44" s="156"/>
      <c r="V44" s="157"/>
      <c r="W44" s="157"/>
      <c r="X44" s="157"/>
      <c r="Y44" s="157"/>
      <c r="Z44" s="157"/>
      <c r="AA44" s="157"/>
      <c r="AB44" s="157"/>
      <c r="AC44" s="161"/>
    </row>
    <row r="45" spans="1:29" ht="12.75">
      <c r="A45" s="156"/>
      <c r="B45" s="157"/>
      <c r="C45" s="157"/>
      <c r="D45" s="157"/>
      <c r="E45" s="157"/>
      <c r="F45" s="157"/>
      <c r="G45" s="157"/>
      <c r="H45" s="157"/>
      <c r="I45" s="161"/>
      <c r="K45" s="156"/>
      <c r="L45" s="157"/>
      <c r="M45" s="157"/>
      <c r="N45" s="157"/>
      <c r="O45" s="157"/>
      <c r="P45" s="157"/>
      <c r="Q45" s="157"/>
      <c r="R45" s="157"/>
      <c r="S45" s="161"/>
      <c r="U45" s="156"/>
      <c r="V45" s="157"/>
      <c r="W45" s="157"/>
      <c r="X45" s="157"/>
      <c r="Y45" s="157"/>
      <c r="Z45" s="157"/>
      <c r="AA45" s="157"/>
      <c r="AB45" s="157"/>
      <c r="AC45" s="161"/>
    </row>
    <row r="46" spans="1:29" ht="12.75">
      <c r="A46" s="156"/>
      <c r="B46" s="157"/>
      <c r="C46" s="157"/>
      <c r="D46" s="157"/>
      <c r="E46" s="157"/>
      <c r="F46" s="157"/>
      <c r="G46" s="157"/>
      <c r="H46" s="157"/>
      <c r="I46" s="161"/>
      <c r="K46" s="156"/>
      <c r="L46" s="157"/>
      <c r="M46" s="157"/>
      <c r="N46" s="157"/>
      <c r="O46" s="157"/>
      <c r="P46" s="157"/>
      <c r="Q46" s="157"/>
      <c r="R46" s="157"/>
      <c r="S46" s="161"/>
      <c r="U46" s="156"/>
      <c r="V46" s="157"/>
      <c r="W46" s="157"/>
      <c r="X46" s="157"/>
      <c r="Y46" s="157"/>
      <c r="Z46" s="157"/>
      <c r="AA46" s="157"/>
      <c r="AB46" s="157"/>
      <c r="AC46" s="161"/>
    </row>
    <row r="47" spans="1:29" ht="13.5" thickBot="1">
      <c r="A47" s="158"/>
      <c r="B47" s="159"/>
      <c r="C47" s="159"/>
      <c r="D47" s="159">
        <f ca="1">_XLL.ALEATORIO.ENTRE(0,24)</f>
        <v>1</v>
      </c>
      <c r="E47" s="159"/>
      <c r="F47" s="159"/>
      <c r="G47" s="159"/>
      <c r="H47" s="159"/>
      <c r="I47" s="162"/>
      <c r="K47" s="158"/>
      <c r="L47" s="159"/>
      <c r="M47" s="159"/>
      <c r="N47" s="159"/>
      <c r="O47" s="159"/>
      <c r="P47" s="159"/>
      <c r="Q47" s="159"/>
      <c r="R47" s="159"/>
      <c r="S47" s="162"/>
      <c r="U47" s="158"/>
      <c r="V47" s="159"/>
      <c r="W47" s="159"/>
      <c r="X47" s="159">
        <f ca="1">_XLL.ALEATORIO.ENTRE(0,24)</f>
        <v>20</v>
      </c>
      <c r="Y47" s="159"/>
      <c r="Z47" s="159"/>
      <c r="AA47" s="159"/>
      <c r="AB47" s="159"/>
      <c r="AC47" s="162"/>
    </row>
    <row r="48" ht="79.5" customHeight="1" thickBot="1"/>
    <row r="49" spans="11:19" ht="12.75">
      <c r="K49" s="19"/>
      <c r="L49" s="12"/>
      <c r="M49" s="12"/>
      <c r="N49" s="12"/>
      <c r="O49" s="27">
        <f ca="1">_XLL.ALEATORIO.ENTRE(1,25)</f>
        <v>22</v>
      </c>
      <c r="P49" s="12"/>
      <c r="Q49" s="12"/>
      <c r="R49" s="12"/>
      <c r="S49" s="20"/>
    </row>
    <row r="50" spans="11:19" ht="12.75">
      <c r="K50" s="26"/>
      <c r="L50" s="14"/>
      <c r="M50" s="14"/>
      <c r="N50" s="14"/>
      <c r="O50" s="5" t="str">
        <f>VLOOKUP(O49,Hoja2!$A$1:$B$25,2)</f>
        <v>DAGAZ</v>
      </c>
      <c r="P50" s="14"/>
      <c r="Q50" s="14"/>
      <c r="R50" s="14"/>
      <c r="S50" s="21"/>
    </row>
    <row r="51" spans="11:19" ht="13.5" thickBot="1">
      <c r="K51" s="16"/>
      <c r="L51" s="15"/>
      <c r="M51" s="15"/>
      <c r="N51" s="15"/>
      <c r="O51" s="58" t="str">
        <f ca="1">IF(OR(O49=2,O49=8,O49=9,O49=13,O49=19,O49=22,O49=23,O49=24,O49=25)," ",IF(_XLL.ALEATORIO.ENTRE(0,1)=0,"D","I"))</f>
        <v> </v>
      </c>
      <c r="P51" s="15"/>
      <c r="Q51" s="15"/>
      <c r="R51" s="15"/>
      <c r="S51" s="23"/>
    </row>
    <row r="52" spans="11:19" ht="13.5" thickBot="1">
      <c r="K52" s="151" t="s">
        <v>49</v>
      </c>
      <c r="L52" s="152"/>
      <c r="M52" s="152"/>
      <c r="N52" s="152"/>
      <c r="O52" s="152"/>
      <c r="P52" s="152"/>
      <c r="Q52" s="152"/>
      <c r="R52" s="152"/>
      <c r="S52" s="153"/>
    </row>
    <row r="53" spans="11:19" ht="12.75">
      <c r="K53" s="154" t="str">
        <f>IF(OR(O51=" ",O51&lt;&gt;"I"),HLOOKUP(O49,Hoja3!A1:Y6,3),HLOOKUP(O49,Hoja3!A1:Y6,6))</f>
        <v>HE AQUÍ la última runa perteneciente al Ciclo de Iniciación. Extraer Dagaz a menudo anuncia un cambio o progreso importantes en el proceso de la autotransfomación, una transformación total de actitud, un giro de 180 grados. Para algunos, la transición es tan radical que dejan de llevar una vida ordinaria de un modo ordinario. Puesto que el momento es el adecuado, el resultado queda garantizado, aunque no desde el punto estratégico actual, predecible. En cada vida llega al menos un momento que, de reconocerse y aprovecharse, transforma para siempre el curso de esa vida. Por ende, confía, aun cuando el momento requiriere que saltes al abismo con las manos vacías. Con esta runa se revela tu Naturaleza de Guerrero. Si Dagaz va seguida de la Runa en Blanco, la magnitud de la transformación podría ser tan grande como para presagiar una muerte, la feliz conclusión de nuestro tránsito. A menudo esta runa introduce un periodo importante de logros y prosperidad.</v>
      </c>
      <c r="L53" s="155"/>
      <c r="M53" s="155"/>
      <c r="N53" s="155" t="str">
        <f>IF(OR(O51=" ",O51&lt;&gt;"I"),HLOOKUP(O49,Hoja3!A1:Y6,4)," ")</f>
        <v> La oscuridad ha quedado atrás, ha Salido el sol. No obstante, se te recuerda que no caigas en pensamientos de futuro o que te comportes de forma temeraria en tu nueva situación. En un tiempo de transformación te puede aguardar un trabajo duro y considerable. Acométeo con alegría. La extracción de Thurisaz del revés les exige contemplación. Las decisiones precipitadas pueden causar lamentaciones, ya que lo más factible es que actúes por debilidad que te engañes respecto de tus motivos y que crees nuevos problemas, más graves que los que intentas resolver. </v>
      </c>
      <c r="O53" s="155"/>
      <c r="P53" s="155"/>
      <c r="Q53" s="155">
        <f>IF(OR(O51=" ",O51&lt;&gt;"I"),HLOOKUP(O49,Hoja3!A1:Y6,5)," ")</f>
        <v>0</v>
      </c>
      <c r="R53" s="155"/>
      <c r="S53" s="160"/>
    </row>
    <row r="54" spans="11:19" ht="12.75">
      <c r="K54" s="156"/>
      <c r="L54" s="157"/>
      <c r="M54" s="157"/>
      <c r="N54" s="157"/>
      <c r="O54" s="157"/>
      <c r="P54" s="157"/>
      <c r="Q54" s="157"/>
      <c r="R54" s="157"/>
      <c r="S54" s="161"/>
    </row>
    <row r="55" spans="11:19" ht="12.75">
      <c r="K55" s="156"/>
      <c r="L55" s="157"/>
      <c r="M55" s="157"/>
      <c r="N55" s="157"/>
      <c r="O55" s="157"/>
      <c r="P55" s="157"/>
      <c r="Q55" s="157"/>
      <c r="R55" s="157"/>
      <c r="S55" s="161"/>
    </row>
    <row r="56" spans="11:19" ht="12.75">
      <c r="K56" s="156"/>
      <c r="L56" s="157"/>
      <c r="M56" s="157"/>
      <c r="N56" s="157"/>
      <c r="O56" s="157"/>
      <c r="P56" s="157"/>
      <c r="Q56" s="157"/>
      <c r="R56" s="157"/>
      <c r="S56" s="161"/>
    </row>
    <row r="57" spans="11:19" ht="12.75">
      <c r="K57" s="156"/>
      <c r="L57" s="157"/>
      <c r="M57" s="157"/>
      <c r="N57" s="157"/>
      <c r="O57" s="157"/>
      <c r="P57" s="157"/>
      <c r="Q57" s="157"/>
      <c r="R57" s="157"/>
      <c r="S57" s="161"/>
    </row>
    <row r="58" spans="11:19" ht="12.75">
      <c r="K58" s="156"/>
      <c r="L58" s="157"/>
      <c r="M58" s="157"/>
      <c r="N58" s="157"/>
      <c r="O58" s="157"/>
      <c r="P58" s="157"/>
      <c r="Q58" s="157"/>
      <c r="R58" s="157"/>
      <c r="S58" s="161"/>
    </row>
    <row r="59" spans="11:19" ht="12.75">
      <c r="K59" s="156"/>
      <c r="L59" s="157"/>
      <c r="M59" s="157"/>
      <c r="N59" s="157"/>
      <c r="O59" s="157"/>
      <c r="P59" s="157"/>
      <c r="Q59" s="157"/>
      <c r="R59" s="157"/>
      <c r="S59" s="161"/>
    </row>
    <row r="60" spans="11:19" ht="12.75">
      <c r="K60" s="156"/>
      <c r="L60" s="157"/>
      <c r="M60" s="157"/>
      <c r="N60" s="157"/>
      <c r="O60" s="157"/>
      <c r="P60" s="157"/>
      <c r="Q60" s="157"/>
      <c r="R60" s="157"/>
      <c r="S60" s="161"/>
    </row>
    <row r="61" spans="11:19" ht="12.75">
      <c r="K61" s="156"/>
      <c r="L61" s="157"/>
      <c r="M61" s="157"/>
      <c r="N61" s="157"/>
      <c r="O61" s="157"/>
      <c r="P61" s="157"/>
      <c r="Q61" s="157"/>
      <c r="R61" s="157"/>
      <c r="S61" s="161"/>
    </row>
    <row r="62" spans="11:19" ht="12.75">
      <c r="K62" s="156"/>
      <c r="L62" s="157"/>
      <c r="M62" s="157"/>
      <c r="N62" s="157"/>
      <c r="O62" s="157"/>
      <c r="P62" s="157"/>
      <c r="Q62" s="157"/>
      <c r="R62" s="157"/>
      <c r="S62" s="161"/>
    </row>
    <row r="63" spans="11:19" ht="12.75">
      <c r="K63" s="156"/>
      <c r="L63" s="157"/>
      <c r="M63" s="157"/>
      <c r="N63" s="157"/>
      <c r="O63" s="157"/>
      <c r="P63" s="157"/>
      <c r="Q63" s="157"/>
      <c r="R63" s="157"/>
      <c r="S63" s="161"/>
    </row>
    <row r="64" spans="11:19" ht="12.75">
      <c r="K64" s="156"/>
      <c r="L64" s="157"/>
      <c r="M64" s="157"/>
      <c r="N64" s="157"/>
      <c r="O64" s="157"/>
      <c r="P64" s="157"/>
      <c r="Q64" s="157"/>
      <c r="R64" s="157"/>
      <c r="S64" s="161"/>
    </row>
    <row r="65" spans="11:19" ht="13.5" thickBot="1">
      <c r="K65" s="158"/>
      <c r="L65" s="159"/>
      <c r="M65" s="159"/>
      <c r="N65" s="159"/>
      <c r="O65" s="159"/>
      <c r="P65" s="159"/>
      <c r="Q65" s="159"/>
      <c r="R65" s="159"/>
      <c r="S65" s="162"/>
    </row>
    <row r="66" ht="12.75"/>
    <row r="67" ht="12.75"/>
    <row r="68" ht="12.75"/>
    <row r="71" ht="12.75">
      <c r="E71" s="1"/>
    </row>
    <row r="81" ht="12.75">
      <c r="D81" s="1"/>
    </row>
  </sheetData>
  <sheetProtection password="CC51" sheet="1"/>
  <mergeCells count="24">
    <mergeCell ref="X35:Z47"/>
    <mergeCell ref="AA35:AC47"/>
    <mergeCell ref="K53:M65"/>
    <mergeCell ref="N53:P65"/>
    <mergeCell ref="Q53:S65"/>
    <mergeCell ref="U35:W47"/>
    <mergeCell ref="K35:M47"/>
    <mergeCell ref="N35:P47"/>
    <mergeCell ref="Q35:S47"/>
    <mergeCell ref="K52:S52"/>
    <mergeCell ref="K11:S11"/>
    <mergeCell ref="I4:U9"/>
    <mergeCell ref="K1:K2"/>
    <mergeCell ref="U34:AC34"/>
    <mergeCell ref="L1:S2"/>
    <mergeCell ref="K34:S34"/>
    <mergeCell ref="A34:I34"/>
    <mergeCell ref="A35:C47"/>
    <mergeCell ref="D35:F47"/>
    <mergeCell ref="G35:I47"/>
    <mergeCell ref="K16:S16"/>
    <mergeCell ref="K17:M29"/>
    <mergeCell ref="N17:P29"/>
    <mergeCell ref="Q17:S29"/>
  </mergeCells>
  <printOptions horizontalCentered="1" verticalCentered="1"/>
  <pageMargins left="0.07874015748031496" right="0.11811023622047245" top="0.35433070866141736" bottom="0.2755905511811024" header="0" footer="0"/>
  <pageSetup fitToHeight="1" fitToWidth="1" horizontalDpi="300" verticalDpi="300" orientation="landscape" paperSize="9" scale="41" r:id="rId3"/>
  <drawing r:id="rId2"/>
  <legacyDrawing r:id="rId1"/>
</worksheet>
</file>

<file path=xl/worksheets/sheet5.xml><?xml version="1.0" encoding="utf-8"?>
<worksheet xmlns="http://schemas.openxmlformats.org/spreadsheetml/2006/main" xmlns:r="http://schemas.openxmlformats.org/officeDocument/2006/relationships">
  <dimension ref="A1:H42"/>
  <sheetViews>
    <sheetView zoomScalePageLayoutView="0" workbookViewId="0" topLeftCell="A25">
      <selection activeCell="H3" sqref="H3"/>
    </sheetView>
  </sheetViews>
  <sheetFormatPr defaultColWidth="11.421875" defaultRowHeight="12.75"/>
  <cols>
    <col min="2" max="2" width="18.140625" style="71" bestFit="1" customWidth="1"/>
    <col min="7" max="7" width="11.421875" style="73" customWidth="1"/>
    <col min="8" max="8" width="12.28125" style="0" bestFit="1" customWidth="1"/>
  </cols>
  <sheetData>
    <row r="1" spans="1:8" ht="15.75" thickBot="1">
      <c r="A1" s="67" t="s">
        <v>150</v>
      </c>
      <c r="B1" s="68" t="s">
        <v>123</v>
      </c>
      <c r="C1" s="69" t="s">
        <v>124</v>
      </c>
      <c r="H1" s="73"/>
    </row>
    <row r="2" spans="1:7" ht="79.5" customHeight="1">
      <c r="A2" s="81">
        <v>1</v>
      </c>
      <c r="B2" s="82" t="s">
        <v>151</v>
      </c>
      <c r="C2" s="83"/>
      <c r="G2" s="73">
        <f ca="1">_XLL.ALEATORIO.ENTRE(1,25)</f>
        <v>19</v>
      </c>
    </row>
    <row r="3" spans="1:7" ht="79.5" customHeight="1">
      <c r="A3" s="76">
        <v>2</v>
      </c>
      <c r="B3" s="74" t="s">
        <v>158</v>
      </c>
      <c r="C3" s="77"/>
      <c r="G3" s="73" t="str">
        <f>VLOOKUP(G2,Hoja1!A2:B26,2)</f>
        <v>HAGALAZ </v>
      </c>
    </row>
    <row r="4" spans="1:8" ht="79.5" customHeight="1">
      <c r="A4" s="76">
        <v>3</v>
      </c>
      <c r="B4" s="74" t="s">
        <v>152</v>
      </c>
      <c r="C4" s="77"/>
      <c r="G4" s="73" t="str">
        <f ca="1">IF(OR(G2=2,G2=8,G2=9,G2=13,G2=19,G2=22,G2=23,G2=24,G2=25)," ",IF(_XLL.ALEATORIO.ENTRE(0,1)=0,"D","I"))</f>
        <v> </v>
      </c>
      <c r="H4" s="73">
        <f>MATCH(G3,RUNAS,0)</f>
        <v>19</v>
      </c>
    </row>
    <row r="5" spans="1:3" ht="79.5" customHeight="1">
      <c r="A5" s="76">
        <v>4</v>
      </c>
      <c r="B5" s="74" t="s">
        <v>153</v>
      </c>
      <c r="C5" s="77"/>
    </row>
    <row r="6" spans="1:3" ht="79.5" customHeight="1">
      <c r="A6" s="76">
        <v>5</v>
      </c>
      <c r="B6" s="74" t="s">
        <v>154</v>
      </c>
      <c r="C6" s="77"/>
    </row>
    <row r="7" spans="1:3" ht="79.5" customHeight="1">
      <c r="A7" s="76">
        <v>6</v>
      </c>
      <c r="B7" s="74" t="s">
        <v>155</v>
      </c>
      <c r="C7" s="77"/>
    </row>
    <row r="8" spans="1:3" ht="79.5" customHeight="1">
      <c r="A8" s="76">
        <v>7</v>
      </c>
      <c r="B8" s="74" t="s">
        <v>156</v>
      </c>
      <c r="C8" s="77"/>
    </row>
    <row r="9" spans="1:3" ht="79.5" customHeight="1">
      <c r="A9" s="76">
        <v>8</v>
      </c>
      <c r="B9" s="74" t="s">
        <v>157</v>
      </c>
      <c r="C9" s="77"/>
    </row>
    <row r="10" spans="1:3" ht="79.5" customHeight="1">
      <c r="A10" s="76">
        <v>9</v>
      </c>
      <c r="B10" s="74" t="s">
        <v>159</v>
      </c>
      <c r="C10" s="77"/>
    </row>
    <row r="11" spans="1:3" ht="79.5" customHeight="1">
      <c r="A11" s="76">
        <v>10</v>
      </c>
      <c r="B11" s="74" t="s">
        <v>160</v>
      </c>
      <c r="C11" s="77"/>
    </row>
    <row r="12" spans="1:3" ht="79.5" customHeight="1">
      <c r="A12" s="76">
        <v>11</v>
      </c>
      <c r="B12" s="74" t="s">
        <v>161</v>
      </c>
      <c r="C12" s="77"/>
    </row>
    <row r="13" spans="1:3" ht="79.5" customHeight="1">
      <c r="A13" s="76">
        <v>12</v>
      </c>
      <c r="B13" s="74" t="s">
        <v>162</v>
      </c>
      <c r="C13" s="77"/>
    </row>
    <row r="14" spans="1:3" ht="79.5" customHeight="1">
      <c r="A14" s="76">
        <v>13</v>
      </c>
      <c r="B14" s="74" t="s">
        <v>163</v>
      </c>
      <c r="C14" s="77"/>
    </row>
    <row r="15" spans="1:3" ht="79.5" customHeight="1">
      <c r="A15" s="76">
        <v>14</v>
      </c>
      <c r="B15" s="74" t="s">
        <v>164</v>
      </c>
      <c r="C15" s="77"/>
    </row>
    <row r="16" spans="1:3" ht="79.5" customHeight="1">
      <c r="A16" s="76">
        <v>15</v>
      </c>
      <c r="B16" s="74" t="s">
        <v>165</v>
      </c>
      <c r="C16" s="77"/>
    </row>
    <row r="17" spans="1:3" ht="79.5" customHeight="1">
      <c r="A17" s="76">
        <v>16</v>
      </c>
      <c r="B17" s="74" t="s">
        <v>166</v>
      </c>
      <c r="C17" s="77"/>
    </row>
    <row r="18" spans="1:3" ht="79.5" customHeight="1">
      <c r="A18" s="76">
        <v>17</v>
      </c>
      <c r="B18" s="74" t="s">
        <v>167</v>
      </c>
      <c r="C18" s="77"/>
    </row>
    <row r="19" spans="1:3" ht="79.5" customHeight="1">
      <c r="A19" s="76">
        <v>18</v>
      </c>
      <c r="B19" s="74" t="s">
        <v>168</v>
      </c>
      <c r="C19" s="77"/>
    </row>
    <row r="20" spans="1:3" ht="79.5" customHeight="1">
      <c r="A20" s="76">
        <v>19</v>
      </c>
      <c r="B20" s="74" t="s">
        <v>169</v>
      </c>
      <c r="C20" s="77"/>
    </row>
    <row r="21" spans="1:3" ht="79.5" customHeight="1">
      <c r="A21" s="76">
        <v>20</v>
      </c>
      <c r="B21" s="74" t="s">
        <v>170</v>
      </c>
      <c r="C21" s="77"/>
    </row>
    <row r="22" spans="1:3" ht="79.5" customHeight="1">
      <c r="A22" s="76">
        <v>21</v>
      </c>
      <c r="B22" s="74" t="s">
        <v>171</v>
      </c>
      <c r="C22" s="77"/>
    </row>
    <row r="23" spans="1:3" ht="79.5" customHeight="1">
      <c r="A23" s="76">
        <v>22</v>
      </c>
      <c r="B23" s="74" t="s">
        <v>172</v>
      </c>
      <c r="C23" s="77"/>
    </row>
    <row r="24" spans="1:3" ht="79.5" customHeight="1">
      <c r="A24" s="76">
        <v>23</v>
      </c>
      <c r="B24" s="74" t="s">
        <v>173</v>
      </c>
      <c r="C24" s="77"/>
    </row>
    <row r="25" spans="1:3" ht="79.5" customHeight="1">
      <c r="A25" s="76">
        <v>24</v>
      </c>
      <c r="B25" s="74" t="s">
        <v>174</v>
      </c>
      <c r="C25" s="77"/>
    </row>
    <row r="26" spans="1:3" ht="79.5" customHeight="1">
      <c r="A26" s="76">
        <v>25</v>
      </c>
      <c r="B26" s="75" t="s">
        <v>175</v>
      </c>
      <c r="C26" s="77"/>
    </row>
    <row r="27" spans="1:3" ht="79.5" customHeight="1">
      <c r="A27" s="76">
        <v>26</v>
      </c>
      <c r="B27" s="74" t="s">
        <v>176</v>
      </c>
      <c r="C27" s="70"/>
    </row>
    <row r="28" spans="1:3" ht="79.5" customHeight="1">
      <c r="A28" s="76">
        <v>27</v>
      </c>
      <c r="B28" s="74" t="s">
        <v>177</v>
      </c>
      <c r="C28" s="70"/>
    </row>
    <row r="29" spans="1:3" ht="79.5" customHeight="1">
      <c r="A29" s="76">
        <v>28</v>
      </c>
      <c r="B29" s="74" t="s">
        <v>178</v>
      </c>
      <c r="C29" s="70"/>
    </row>
    <row r="30" spans="1:3" ht="79.5" customHeight="1">
      <c r="A30" s="76">
        <v>29</v>
      </c>
      <c r="B30" s="74" t="s">
        <v>179</v>
      </c>
      <c r="C30" s="70"/>
    </row>
    <row r="31" spans="1:3" ht="79.5" customHeight="1">
      <c r="A31" s="76">
        <v>30</v>
      </c>
      <c r="B31" s="74" t="s">
        <v>180</v>
      </c>
      <c r="C31" s="70"/>
    </row>
    <row r="32" spans="1:3" ht="79.5" customHeight="1">
      <c r="A32" s="76">
        <v>31</v>
      </c>
      <c r="B32" s="74" t="s">
        <v>181</v>
      </c>
      <c r="C32" s="70"/>
    </row>
    <row r="33" spans="1:3" ht="79.5" customHeight="1">
      <c r="A33" s="76">
        <v>32</v>
      </c>
      <c r="B33" s="74" t="s">
        <v>182</v>
      </c>
      <c r="C33" s="70"/>
    </row>
    <row r="34" spans="1:3" ht="79.5" customHeight="1">
      <c r="A34" s="76">
        <v>33</v>
      </c>
      <c r="B34" s="74" t="s">
        <v>183</v>
      </c>
      <c r="C34" s="70"/>
    </row>
    <row r="35" spans="1:3" ht="79.5" customHeight="1">
      <c r="A35" s="76">
        <v>34</v>
      </c>
      <c r="B35" s="74" t="s">
        <v>184</v>
      </c>
      <c r="C35" s="70"/>
    </row>
    <row r="36" spans="1:3" ht="79.5" customHeight="1">
      <c r="A36" s="76">
        <v>35</v>
      </c>
      <c r="B36" s="74" t="s">
        <v>185</v>
      </c>
      <c r="C36" s="70"/>
    </row>
    <row r="37" spans="1:3" ht="79.5" customHeight="1">
      <c r="A37" s="76">
        <v>36</v>
      </c>
      <c r="B37" s="74" t="s">
        <v>186</v>
      </c>
      <c r="C37" s="70"/>
    </row>
    <row r="38" spans="1:3" ht="79.5" customHeight="1">
      <c r="A38" s="76">
        <v>37</v>
      </c>
      <c r="B38" s="74" t="s">
        <v>187</v>
      </c>
      <c r="C38" s="70"/>
    </row>
    <row r="39" spans="1:3" ht="79.5" customHeight="1">
      <c r="A39" s="76">
        <v>38</v>
      </c>
      <c r="B39" s="74" t="s">
        <v>188</v>
      </c>
      <c r="C39" s="70"/>
    </row>
    <row r="40" spans="1:3" ht="79.5" customHeight="1">
      <c r="A40" s="76">
        <v>39</v>
      </c>
      <c r="B40" s="74" t="s">
        <v>189</v>
      </c>
      <c r="C40" s="70"/>
    </row>
    <row r="41" spans="1:3" ht="79.5" customHeight="1">
      <c r="A41" s="76">
        <v>40</v>
      </c>
      <c r="B41" s="74" t="s">
        <v>190</v>
      </c>
      <c r="C41" s="70"/>
    </row>
    <row r="42" spans="1:3" ht="79.5" customHeight="1" thickBot="1">
      <c r="A42" s="78">
        <v>41</v>
      </c>
      <c r="B42" s="79" t="s">
        <v>191</v>
      </c>
      <c r="C42" s="80"/>
    </row>
  </sheetData>
  <sheetProtection/>
  <printOptions/>
  <pageMargins left="0.7" right="0.7" top="0.75" bottom="0.7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dimension ref="A1:B25"/>
  <sheetViews>
    <sheetView zoomScalePageLayoutView="0" workbookViewId="0" topLeftCell="A1">
      <selection activeCell="H3" sqref="H3"/>
    </sheetView>
  </sheetViews>
  <sheetFormatPr defaultColWidth="11.421875" defaultRowHeight="12.75"/>
  <cols>
    <col min="2" max="2" width="17.421875" style="2" bestFit="1" customWidth="1"/>
  </cols>
  <sheetData>
    <row r="1" spans="1:2" ht="12.75">
      <c r="A1" s="1">
        <v>1</v>
      </c>
      <c r="B1" s="1" t="s">
        <v>125</v>
      </c>
    </row>
    <row r="2" spans="1:2" ht="12.75">
      <c r="A2" s="1">
        <v>2</v>
      </c>
      <c r="B2" s="1" t="s">
        <v>126</v>
      </c>
    </row>
    <row r="3" spans="1:2" ht="12.75">
      <c r="A3" s="1">
        <v>3</v>
      </c>
      <c r="B3" s="1" t="s">
        <v>127</v>
      </c>
    </row>
    <row r="4" spans="1:2" ht="12.75">
      <c r="A4" s="1">
        <v>4</v>
      </c>
      <c r="B4" s="1" t="s">
        <v>128</v>
      </c>
    </row>
    <row r="5" spans="1:2" ht="12.75">
      <c r="A5" s="1">
        <v>5</v>
      </c>
      <c r="B5" s="1" t="s">
        <v>129</v>
      </c>
    </row>
    <row r="6" spans="1:2" ht="12.75">
      <c r="A6" s="1">
        <v>6</v>
      </c>
      <c r="B6" s="1" t="s">
        <v>130</v>
      </c>
    </row>
    <row r="7" spans="1:2" ht="12.75">
      <c r="A7" s="1">
        <v>7</v>
      </c>
      <c r="B7" s="1" t="s">
        <v>131</v>
      </c>
    </row>
    <row r="8" spans="1:2" ht="12.75">
      <c r="A8" s="1">
        <v>8</v>
      </c>
      <c r="B8" s="1" t="s">
        <v>132</v>
      </c>
    </row>
    <row r="9" spans="1:2" ht="12.75">
      <c r="A9" s="1">
        <v>9</v>
      </c>
      <c r="B9" s="1" t="s">
        <v>133</v>
      </c>
    </row>
    <row r="10" spans="1:2" ht="12.75">
      <c r="A10" s="1">
        <v>10</v>
      </c>
      <c r="B10" s="1" t="s">
        <v>134</v>
      </c>
    </row>
    <row r="11" spans="1:2" ht="12.75">
      <c r="A11" s="1">
        <v>11</v>
      </c>
      <c r="B11" s="1" t="s">
        <v>135</v>
      </c>
    </row>
    <row r="12" spans="1:2" ht="12.75">
      <c r="A12" s="1">
        <v>12</v>
      </c>
      <c r="B12" s="1" t="s">
        <v>136</v>
      </c>
    </row>
    <row r="13" spans="1:2" ht="12.75">
      <c r="A13" s="1">
        <v>13</v>
      </c>
      <c r="B13" s="1" t="s">
        <v>137</v>
      </c>
    </row>
    <row r="14" spans="1:2" ht="12.75">
      <c r="A14" s="1">
        <v>14</v>
      </c>
      <c r="B14" s="1" t="s">
        <v>138</v>
      </c>
    </row>
    <row r="15" spans="1:2" ht="12.75">
      <c r="A15" s="1">
        <v>15</v>
      </c>
      <c r="B15" s="1" t="s">
        <v>139</v>
      </c>
    </row>
    <row r="16" spans="1:2" ht="12.75">
      <c r="A16" s="1">
        <v>16</v>
      </c>
      <c r="B16" s="1" t="s">
        <v>140</v>
      </c>
    </row>
    <row r="17" spans="1:2" ht="12.75">
      <c r="A17" s="1">
        <v>17</v>
      </c>
      <c r="B17" s="1" t="s">
        <v>141</v>
      </c>
    </row>
    <row r="18" spans="1:2" ht="12.75">
      <c r="A18" s="1">
        <v>18</v>
      </c>
      <c r="B18" s="1" t="s">
        <v>142</v>
      </c>
    </row>
    <row r="19" spans="1:2" ht="12.75">
      <c r="A19" s="1">
        <v>19</v>
      </c>
      <c r="B19" s="1" t="s">
        <v>143</v>
      </c>
    </row>
    <row r="20" spans="1:2" ht="12.75">
      <c r="A20" s="1">
        <v>20</v>
      </c>
      <c r="B20" s="1" t="s">
        <v>144</v>
      </c>
    </row>
    <row r="21" spans="1:2" ht="12.75">
      <c r="A21" s="1">
        <v>21</v>
      </c>
      <c r="B21" s="1" t="s">
        <v>145</v>
      </c>
    </row>
    <row r="22" spans="1:2" ht="12.75">
      <c r="A22" s="1">
        <v>22</v>
      </c>
      <c r="B22" s="1" t="s">
        <v>146</v>
      </c>
    </row>
    <row r="23" spans="1:2" ht="12.75">
      <c r="A23" s="1">
        <v>23</v>
      </c>
      <c r="B23" s="1" t="s">
        <v>147</v>
      </c>
    </row>
    <row r="24" spans="1:2" ht="12.75">
      <c r="A24" s="1">
        <v>24</v>
      </c>
      <c r="B24" s="1" t="s">
        <v>148</v>
      </c>
    </row>
    <row r="25" spans="1:2" ht="12.75">
      <c r="A25" s="1">
        <v>25</v>
      </c>
      <c r="B25" s="2" t="s">
        <v>149</v>
      </c>
    </row>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P11"/>
  <sheetViews>
    <sheetView zoomScalePageLayoutView="0" workbookViewId="0" topLeftCell="A1">
      <selection activeCell="H3" sqref="H3"/>
    </sheetView>
  </sheetViews>
  <sheetFormatPr defaultColWidth="11.421875" defaultRowHeight="12.75"/>
  <cols>
    <col min="1" max="25" width="68.421875" style="30" customWidth="1"/>
    <col min="26" max="42" width="11.421875" style="29" customWidth="1"/>
  </cols>
  <sheetData>
    <row r="1" spans="1:42" s="42" customFormat="1" ht="33.75">
      <c r="A1" s="42">
        <v>0</v>
      </c>
      <c r="B1" s="43">
        <v>1</v>
      </c>
      <c r="C1" s="43">
        <v>2</v>
      </c>
      <c r="D1" s="43">
        <v>3</v>
      </c>
      <c r="E1" s="43">
        <v>4</v>
      </c>
      <c r="F1" s="43">
        <v>5</v>
      </c>
      <c r="G1" s="43">
        <v>6</v>
      </c>
      <c r="H1" s="43">
        <v>7</v>
      </c>
      <c r="I1" s="44">
        <v>8</v>
      </c>
      <c r="J1" s="44">
        <v>9</v>
      </c>
      <c r="K1" s="44">
        <v>10</v>
      </c>
      <c r="L1" s="44">
        <v>11</v>
      </c>
      <c r="M1" s="42">
        <v>12</v>
      </c>
      <c r="N1" s="42">
        <v>13</v>
      </c>
      <c r="O1" s="42">
        <v>14</v>
      </c>
      <c r="P1" s="42">
        <v>15</v>
      </c>
      <c r="Q1" s="42">
        <v>16</v>
      </c>
      <c r="R1" s="42">
        <v>17</v>
      </c>
      <c r="S1" s="42">
        <v>18</v>
      </c>
      <c r="T1" s="42">
        <v>19</v>
      </c>
      <c r="U1" s="42">
        <v>20</v>
      </c>
      <c r="V1" s="42">
        <v>21</v>
      </c>
      <c r="W1" s="42">
        <v>22</v>
      </c>
      <c r="X1" s="42">
        <v>23</v>
      </c>
      <c r="Y1" s="42">
        <v>24</v>
      </c>
      <c r="Z1" s="45"/>
      <c r="AA1" s="45"/>
      <c r="AB1" s="45"/>
      <c r="AC1" s="45"/>
      <c r="AD1" s="45"/>
      <c r="AE1" s="45"/>
      <c r="AF1" s="45"/>
      <c r="AG1" s="45"/>
      <c r="AH1" s="45"/>
      <c r="AI1" s="45"/>
      <c r="AJ1" s="45"/>
      <c r="AK1" s="45"/>
      <c r="AL1" s="45"/>
      <c r="AM1" s="45"/>
      <c r="AN1" s="45"/>
      <c r="AO1" s="45"/>
      <c r="AP1" s="45"/>
    </row>
    <row r="2" spans="1:42" s="2" customFormat="1" ht="12.75">
      <c r="A2" s="41" t="s">
        <v>80</v>
      </c>
      <c r="B2" s="33" t="s">
        <v>34</v>
      </c>
      <c r="C2" s="33" t="s">
        <v>57</v>
      </c>
      <c r="D2" s="33" t="s">
        <v>58</v>
      </c>
      <c r="E2" s="33" t="s">
        <v>59</v>
      </c>
      <c r="F2" s="33" t="s">
        <v>60</v>
      </c>
      <c r="G2" s="33" t="s">
        <v>61</v>
      </c>
      <c r="H2" s="33" t="s">
        <v>62</v>
      </c>
      <c r="I2" s="32" t="s">
        <v>63</v>
      </c>
      <c r="J2" s="32" t="s">
        <v>64</v>
      </c>
      <c r="K2" s="32" t="s">
        <v>65</v>
      </c>
      <c r="L2" s="32" t="s">
        <v>66</v>
      </c>
      <c r="M2" s="32" t="s">
        <v>67</v>
      </c>
      <c r="N2" s="32" t="s">
        <v>68</v>
      </c>
      <c r="O2" s="32" t="s">
        <v>69</v>
      </c>
      <c r="P2" s="32" t="s">
        <v>70</v>
      </c>
      <c r="Q2" s="41" t="s">
        <v>71</v>
      </c>
      <c r="R2" s="41" t="s">
        <v>72</v>
      </c>
      <c r="S2" s="41" t="s">
        <v>73</v>
      </c>
      <c r="T2" s="41" t="s">
        <v>74</v>
      </c>
      <c r="U2" s="41" t="s">
        <v>75</v>
      </c>
      <c r="V2" s="41" t="s">
        <v>76</v>
      </c>
      <c r="W2" s="41" t="s">
        <v>77</v>
      </c>
      <c r="X2" s="41" t="s">
        <v>78</v>
      </c>
      <c r="Y2" s="41" t="s">
        <v>79</v>
      </c>
      <c r="Z2" s="34"/>
      <c r="AA2" s="34"/>
      <c r="AB2" s="34"/>
      <c r="AC2" s="34"/>
      <c r="AD2" s="34"/>
      <c r="AE2" s="34"/>
      <c r="AF2" s="34"/>
      <c r="AG2" s="34"/>
      <c r="AH2" s="34"/>
      <c r="AI2" s="34"/>
      <c r="AJ2" s="34"/>
      <c r="AK2" s="34"/>
      <c r="AL2" s="34"/>
      <c r="AM2" s="34"/>
      <c r="AN2" s="34"/>
      <c r="AO2" s="34"/>
      <c r="AP2" s="34"/>
    </row>
    <row r="3" spans="1:26" ht="191.25">
      <c r="A3" s="37" t="s">
        <v>54</v>
      </c>
      <c r="B3" s="36" t="s">
        <v>13</v>
      </c>
      <c r="C3" s="36" t="s">
        <v>15</v>
      </c>
      <c r="D3" s="36" t="s">
        <v>16</v>
      </c>
      <c r="E3" s="36" t="s">
        <v>18</v>
      </c>
      <c r="F3" s="36" t="s">
        <v>20</v>
      </c>
      <c r="G3" s="36" t="s">
        <v>22</v>
      </c>
      <c r="H3" s="37" t="s">
        <v>23</v>
      </c>
      <c r="I3" s="37" t="s">
        <v>105</v>
      </c>
      <c r="J3" s="37" t="s">
        <v>107</v>
      </c>
      <c r="K3" s="37" t="s">
        <v>121</v>
      </c>
      <c r="L3" s="37" t="s">
        <v>122</v>
      </c>
      <c r="M3" s="37" t="s">
        <v>0</v>
      </c>
      <c r="N3" s="37" t="s">
        <v>1</v>
      </c>
      <c r="O3" s="37" t="s">
        <v>2</v>
      </c>
      <c r="P3" s="37" t="s">
        <v>3</v>
      </c>
      <c r="Q3" s="37" t="s">
        <v>5</v>
      </c>
      <c r="R3" s="37" t="s">
        <v>98</v>
      </c>
      <c r="S3" s="35" t="s">
        <v>101</v>
      </c>
      <c r="T3" s="30" t="s">
        <v>103</v>
      </c>
      <c r="U3" s="37" t="s">
        <v>85</v>
      </c>
      <c r="V3" s="37" t="s">
        <v>88</v>
      </c>
      <c r="W3" s="37" t="s">
        <v>91</v>
      </c>
      <c r="X3" s="37" t="s">
        <v>44</v>
      </c>
      <c r="Y3" s="37" t="s">
        <v>52</v>
      </c>
      <c r="Z3" s="39"/>
    </row>
    <row r="4" spans="1:26" ht="178.5">
      <c r="A4" s="30" t="s">
        <v>55</v>
      </c>
      <c r="B4" s="36" t="s">
        <v>14</v>
      </c>
      <c r="C4" s="36"/>
      <c r="D4" s="36" t="s">
        <v>17</v>
      </c>
      <c r="E4" s="36" t="s">
        <v>19</v>
      </c>
      <c r="F4" s="37" t="s">
        <v>21</v>
      </c>
      <c r="G4" s="37" t="s">
        <v>35</v>
      </c>
      <c r="H4" s="37" t="s">
        <v>36</v>
      </c>
      <c r="I4" s="37" t="s">
        <v>106</v>
      </c>
      <c r="J4" s="37" t="s">
        <v>108</v>
      </c>
      <c r="K4" s="37"/>
      <c r="L4" s="37"/>
      <c r="M4" s="37" t="s">
        <v>11</v>
      </c>
      <c r="N4" s="37"/>
      <c r="O4" s="37" t="s">
        <v>12</v>
      </c>
      <c r="P4" s="37" t="s">
        <v>4</v>
      </c>
      <c r="Q4" s="37"/>
      <c r="R4" s="37" t="s">
        <v>99</v>
      </c>
      <c r="T4" s="37" t="s">
        <v>104</v>
      </c>
      <c r="U4" s="37" t="s">
        <v>86</v>
      </c>
      <c r="V4" s="37" t="s">
        <v>89</v>
      </c>
      <c r="W4" s="37" t="s">
        <v>92</v>
      </c>
      <c r="X4" s="37" t="s">
        <v>45</v>
      </c>
      <c r="Y4" s="37" t="s">
        <v>53</v>
      </c>
      <c r="Z4" s="39"/>
    </row>
    <row r="5" spans="1:25" ht="89.25">
      <c r="A5" s="37" t="s">
        <v>56</v>
      </c>
      <c r="B5" s="31"/>
      <c r="C5" s="31"/>
      <c r="D5" s="31"/>
      <c r="E5" s="31"/>
      <c r="F5" s="31"/>
      <c r="G5" s="31"/>
      <c r="H5" s="31"/>
      <c r="I5" s="35"/>
      <c r="J5" s="35"/>
      <c r="K5" s="35"/>
      <c r="L5" s="35"/>
      <c r="M5" s="35"/>
      <c r="N5" s="35"/>
      <c r="O5" s="35"/>
      <c r="S5" s="35"/>
      <c r="T5" s="35"/>
      <c r="U5" s="35"/>
      <c r="V5" s="35"/>
      <c r="W5" s="35"/>
      <c r="X5" s="35"/>
      <c r="Y5" s="37" t="s">
        <v>51</v>
      </c>
    </row>
    <row r="6" spans="1:25" s="39" customFormat="1" ht="195" customHeight="1">
      <c r="A6" s="40"/>
      <c r="B6" s="46" t="s">
        <v>81</v>
      </c>
      <c r="C6" s="36"/>
      <c r="D6" s="46" t="s">
        <v>82</v>
      </c>
      <c r="E6" s="46" t="s">
        <v>6</v>
      </c>
      <c r="F6" s="40" t="s">
        <v>7</v>
      </c>
      <c r="G6" s="40" t="s">
        <v>8</v>
      </c>
      <c r="H6" s="40" t="s">
        <v>9</v>
      </c>
      <c r="I6" s="38"/>
      <c r="J6" s="38"/>
      <c r="K6" s="40" t="s">
        <v>10</v>
      </c>
      <c r="L6" s="40" t="s">
        <v>93</v>
      </c>
      <c r="M6" s="40" t="s">
        <v>94</v>
      </c>
      <c r="N6" s="37"/>
      <c r="O6" s="40" t="s">
        <v>95</v>
      </c>
      <c r="P6" s="40" t="s">
        <v>96</v>
      </c>
      <c r="Q6" s="40" t="s">
        <v>97</v>
      </c>
      <c r="R6" s="40" t="s">
        <v>100</v>
      </c>
      <c r="S6" s="40" t="s">
        <v>102</v>
      </c>
      <c r="T6" s="40"/>
      <c r="U6" s="40" t="s">
        <v>87</v>
      </c>
      <c r="V6" s="40" t="s">
        <v>90</v>
      </c>
      <c r="W6" s="40"/>
      <c r="X6" s="40"/>
      <c r="Y6" s="40"/>
    </row>
    <row r="7" spans="1:25" ht="12.75">
      <c r="A7" s="35"/>
      <c r="B7" s="31"/>
      <c r="C7" s="31"/>
      <c r="D7" s="31"/>
      <c r="E7" s="31"/>
      <c r="F7" s="31"/>
      <c r="I7" s="28"/>
      <c r="J7" s="28"/>
      <c r="K7" s="35"/>
      <c r="S7" s="35"/>
      <c r="T7" s="35"/>
      <c r="U7" s="35"/>
      <c r="V7" s="35"/>
      <c r="W7" s="35"/>
      <c r="X7" s="35"/>
      <c r="Y7" s="35"/>
    </row>
    <row r="8" spans="1:25" ht="12.75">
      <c r="A8" s="35"/>
      <c r="B8" s="31"/>
      <c r="C8" s="31"/>
      <c r="E8" s="31"/>
      <c r="F8" s="31"/>
      <c r="I8" s="28"/>
      <c r="J8" s="28"/>
      <c r="P8" s="31"/>
      <c r="S8" s="35"/>
      <c r="T8" s="35"/>
      <c r="U8" s="35"/>
      <c r="V8" s="35"/>
      <c r="W8" s="35"/>
      <c r="X8" s="35"/>
      <c r="Y8" s="35"/>
    </row>
    <row r="9" spans="1:25" ht="12.75">
      <c r="A9" s="28"/>
      <c r="B9" s="28"/>
      <c r="C9" s="28"/>
      <c r="D9" s="28"/>
      <c r="E9" s="28"/>
      <c r="F9" s="31"/>
      <c r="I9" s="28"/>
      <c r="J9" s="28"/>
      <c r="K9" s="28"/>
      <c r="L9" s="28"/>
      <c r="M9" s="28"/>
      <c r="S9" s="28"/>
      <c r="T9" s="28"/>
      <c r="U9" s="28"/>
      <c r="V9" s="28"/>
      <c r="W9" s="28"/>
      <c r="X9" s="28"/>
      <c r="Y9" s="28"/>
    </row>
    <row r="10" spans="6:13" ht="12.75">
      <c r="F10" s="31"/>
      <c r="M10" s="31"/>
    </row>
    <row r="11" spans="13:15" ht="12.75">
      <c r="M11" s="28"/>
      <c r="N11" s="28"/>
      <c r="O11" s="28"/>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0">
      <selection activeCell="H3" sqref="H3"/>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Particular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Escalona Camargo</dc:creator>
  <cp:keywords/>
  <dc:description/>
  <cp:lastModifiedBy>rober</cp:lastModifiedBy>
  <cp:lastPrinted>2019-08-13T03:31:31Z</cp:lastPrinted>
  <dcterms:created xsi:type="dcterms:W3CDTF">2009-01-11T02:01:01Z</dcterms:created>
  <dcterms:modified xsi:type="dcterms:W3CDTF">2019-08-19T02:20:49Z</dcterms:modified>
  <cp:category/>
  <cp:version/>
  <cp:contentType/>
  <cp:contentStatus/>
</cp:coreProperties>
</file>